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filterPrivacy="1"/>
  <xr:revisionPtr revIDLastSave="0" documentId="13_ncr:1_{6D5E42F3-B85D-CF48-AF8E-373B65BC059C}" xr6:coauthVersionLast="47" xr6:coauthVersionMax="47" xr10:uidLastSave="{00000000-0000-0000-0000-000000000000}"/>
  <bookViews>
    <workbookView xWindow="4940" yWindow="4100" windowWidth="27920" windowHeight="16600" tabRatio="667" xr2:uid="{00000000-000D-0000-FFFF-FFFF00000000}"/>
  </bookViews>
  <sheets>
    <sheet name="収支計画書（J-LOD3） (税込)" sheetId="22" r:id="rId1"/>
    <sheet name="（別添）収支計画明細 (J-LOD3) " sheetId="23" r:id="rId2"/>
    <sheet name="収支計画書（記入例_音楽_税込）" sheetId="17" r:id="rId3"/>
    <sheet name="（別添）収支計画明細 (記入例_音楽)" sheetId="24" r:id="rId4"/>
    <sheet name="プルダウン一覧" sheetId="12" state="hidden" r:id="rId5"/>
  </sheets>
  <definedNames>
    <definedName name="イベント広告・宣伝費">プルダウン一覧!$R$2:$R$44</definedName>
    <definedName name="チケット販売関係費_払戻し手数料を含む">プルダウン一覧!$X$2:$X$13</definedName>
    <definedName name="運営スタッフ費">プルダウン一覧!$W$2:$W$20</definedName>
    <definedName name="運営関係費">プルダウン一覧!$F$2:$F$8</definedName>
    <definedName name="運搬費">プルダウン一覧!$O$2:$O$7</definedName>
    <definedName name="映像撮影費">プルダウン一覧!$AB$2:$AB$3</definedName>
    <definedName name="演出関係費">プルダウン一覧!$K$2:$K$164</definedName>
    <definedName name="会場関係費">プルダウン一覧!$E$2:$E$6</definedName>
    <definedName name="会場施設使用料">プルダウン一覧!$S$2:$S$7</definedName>
    <definedName name="感染予防対策費">プルダウン一覧!$AA$2:$AA$9</definedName>
    <definedName name="経理書面確認費_税理士・公認会計士">プルダウン一覧!$AJ$2:$AJ$3</definedName>
    <definedName name="権利使用料">プルダウン一覧!$L$2:$L$25</definedName>
    <definedName name="交通費・宿泊費">プルダウン一覧!$P$2:$P$15</definedName>
    <definedName name="施設維持費_自社所有の場合の会場のみ">プルダウン一覧!$U$2:$U$9</definedName>
    <definedName name="収入">プルダウン一覧!$A$2:$A$6</definedName>
    <definedName name="出演関係費">プルダウン一覧!$C$2:$C$3</definedName>
    <definedName name="出演料">プルダウン一覧!$J$2:$J$33</definedName>
    <definedName name="書面作成代行費_行政書士等">プルダウン一覧!$AI$2</definedName>
    <definedName name="申請・報告に関する費用">プルダウン一覧!$H$2:$H$4</definedName>
    <definedName name="制作関係費">プルダウン一覧!$D$2:$D$10</definedName>
    <definedName name="配信関係費">プルダウン一覧!$Z$2:$Z$15</definedName>
    <definedName name="付帯設備費">プルダウン一覧!$T$2:$T$19</definedName>
    <definedName name="舞台スタッフ費用">プルダウン一覧!$N$2:$N$56</definedName>
    <definedName name="舞台制作費">プルダウン一覧!$M$2:$M$83</definedName>
    <definedName name="保険料">プルダウン一覧!$Q$2:$Q$4</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17" l="1"/>
  <c r="I20" i="17"/>
  <c r="I19" i="17"/>
  <c r="I18" i="17"/>
  <c r="H65" i="24"/>
  <c r="N11" i="24" s="1"/>
  <c r="H51" i="24"/>
  <c r="L11" i="24" s="1"/>
  <c r="H37" i="24"/>
  <c r="N10" i="24" s="1"/>
  <c r="H20" i="24"/>
  <c r="L10" i="24" s="1"/>
  <c r="N12" i="24"/>
  <c r="L17" i="24" s="1"/>
  <c r="L12" i="24"/>
  <c r="L16" i="24" s="1"/>
  <c r="H68" i="24" l="1"/>
  <c r="L15" i="24"/>
  <c r="H76" i="23" l="1"/>
  <c r="H62" i="23"/>
  <c r="N11" i="23" s="1"/>
  <c r="H48" i="23"/>
  <c r="L11" i="23" s="1"/>
  <c r="H34" i="23"/>
  <c r="N10" i="23" s="1"/>
  <c r="H20" i="23"/>
  <c r="H78" i="23" s="1"/>
  <c r="L16" i="23"/>
  <c r="N12" i="23"/>
  <c r="L17" i="23" s="1"/>
  <c r="L12" i="23"/>
  <c r="D53" i="22"/>
  <c r="G45" i="22"/>
  <c r="I43" i="22"/>
  <c r="I42" i="22"/>
  <c r="I41" i="22"/>
  <c r="I40" i="22"/>
  <c r="I39" i="22"/>
  <c r="I45" i="22" s="1"/>
  <c r="O33" i="22"/>
  <c r="E55" i="22" s="1"/>
  <c r="E56" i="22" s="1"/>
  <c r="G33" i="22"/>
  <c r="E54" i="22" s="1"/>
  <c r="N54" i="22" s="1"/>
  <c r="I31" i="22"/>
  <c r="I30" i="22"/>
  <c r="I29" i="22"/>
  <c r="I28" i="22"/>
  <c r="I27" i="22"/>
  <c r="I25" i="22"/>
  <c r="I24" i="22"/>
  <c r="I23" i="22"/>
  <c r="I22" i="22"/>
  <c r="I21" i="22"/>
  <c r="I20" i="22"/>
  <c r="I19" i="22"/>
  <c r="U18" i="22"/>
  <c r="I18" i="22"/>
  <c r="U17" i="22"/>
  <c r="I17" i="22"/>
  <c r="U16" i="22"/>
  <c r="I16" i="22"/>
  <c r="I15" i="22"/>
  <c r="I14" i="22"/>
  <c r="V13" i="22"/>
  <c r="T18" i="22" s="1"/>
  <c r="T13" i="22"/>
  <c r="T17" i="22" s="1"/>
  <c r="I13" i="22"/>
  <c r="V12" i="22"/>
  <c r="T12" i="22"/>
  <c r="I12" i="22"/>
  <c r="V11" i="22"/>
  <c r="T11" i="22"/>
  <c r="I11" i="22"/>
  <c r="I24" i="17"/>
  <c r="I23" i="17"/>
  <c r="I22" i="17"/>
  <c r="L10" i="23" l="1"/>
  <c r="L15" i="23" s="1"/>
  <c r="G49" i="22"/>
  <c r="I33" i="22"/>
  <c r="I49" i="22" s="1"/>
  <c r="T16" i="22"/>
  <c r="N55" i="22"/>
  <c r="N56" i="22" s="1"/>
  <c r="P49" i="22" l="1"/>
  <c r="I43" i="17"/>
  <c r="I42" i="17"/>
  <c r="I41" i="17"/>
  <c r="I40" i="17"/>
  <c r="I39" i="17"/>
  <c r="I31" i="17"/>
  <c r="I30" i="17"/>
  <c r="I29" i="17"/>
  <c r="I28" i="17"/>
  <c r="I27" i="17"/>
  <c r="I25" i="17"/>
  <c r="I17" i="17"/>
  <c r="I16" i="17"/>
  <c r="I15" i="17"/>
  <c r="I14" i="17"/>
  <c r="I13" i="17"/>
  <c r="I12" i="17"/>
  <c r="I11" i="17"/>
  <c r="T12" i="17"/>
  <c r="U18" i="17"/>
  <c r="U17" i="17"/>
  <c r="U16" i="17"/>
  <c r="V11" i="17"/>
  <c r="I45" i="17" l="1"/>
  <c r="I33" i="17"/>
  <c r="G45" i="17"/>
  <c r="T11" i="17"/>
  <c r="V12" i="17"/>
  <c r="T13" i="17"/>
  <c r="T17" i="17" s="1"/>
  <c r="D53" i="17"/>
  <c r="P49" i="17" l="1"/>
  <c r="I49" i="17"/>
  <c r="T16" i="17"/>
  <c r="G33" i="17" l="1"/>
  <c r="G49" i="17" s="1"/>
  <c r="V13" i="17"/>
  <c r="T18" i="17" s="1"/>
  <c r="O33" i="17"/>
  <c r="E55" i="17" s="1"/>
  <c r="E56" i="17" s="1"/>
  <c r="N55" i="17" l="1"/>
  <c r="N56" i="17" s="1"/>
  <c r="E54" i="17"/>
  <c r="N54" i="17" s="1"/>
</calcChain>
</file>

<file path=xl/sharedStrings.xml><?xml version="1.0" encoding="utf-8"?>
<sst xmlns="http://schemas.openxmlformats.org/spreadsheetml/2006/main" count="1022" uniqueCount="694">
  <si>
    <t>収支計画書</t>
    <rPh sb="0" eb="5">
      <t>シュウシ</t>
    </rPh>
    <phoneticPr fontId="2"/>
  </si>
  <si>
    <t>事業者名</t>
    <rPh sb="0" eb="4">
      <t>ジギョウシャメイ</t>
    </rPh>
    <phoneticPr fontId="2"/>
  </si>
  <si>
    <t>会場名</t>
    <rPh sb="0" eb="2">
      <t>カイジョウ</t>
    </rPh>
    <rPh sb="2" eb="3">
      <t>メイ</t>
    </rPh>
    <phoneticPr fontId="2"/>
  </si>
  <si>
    <t>事業管理番号</t>
    <phoneticPr fontId="2"/>
  </si>
  <si>
    <t>公演名</t>
    <rPh sb="0" eb="3">
      <t>コウエn</t>
    </rPh>
    <phoneticPr fontId="2"/>
  </si>
  <si>
    <r>
      <t xml:space="preserve">公演回数
</t>
    </r>
    <r>
      <rPr>
        <sz val="16"/>
        <rFont val="ＭＳ Ｐゴシック"/>
        <family val="3"/>
        <charset val="128"/>
      </rPr>
      <t>※数値のみ</t>
    </r>
    <rPh sb="0" eb="2">
      <t>コウエン</t>
    </rPh>
    <rPh sb="2" eb="4">
      <t>カイスウ</t>
    </rPh>
    <rPh sb="6" eb="8">
      <t>スウチ</t>
    </rPh>
    <phoneticPr fontId="3"/>
  </si>
  <si>
    <t>補助率</t>
    <rPh sb="0" eb="3">
      <t>ホジョリツ</t>
    </rPh>
    <phoneticPr fontId="2"/>
  </si>
  <si>
    <t>【対象経費】</t>
  </si>
  <si>
    <t>※事務局確認用ですので、ご入力いただく必要はございません</t>
    <phoneticPr fontId="25"/>
  </si>
  <si>
    <t>NO</t>
    <phoneticPr fontId="3"/>
  </si>
  <si>
    <t>支払先名称</t>
    <rPh sb="0" eb="3">
      <t>シハライサキ</t>
    </rPh>
    <rPh sb="3" eb="5">
      <t>メイショウ</t>
    </rPh>
    <phoneticPr fontId="3"/>
  </si>
  <si>
    <t>費用種別
(※プルダウンから選択)</t>
    <rPh sb="0" eb="4">
      <t>ヒヨウシュベツ</t>
    </rPh>
    <phoneticPr fontId="2"/>
  </si>
  <si>
    <t>主な経費内容</t>
    <rPh sb="0" eb="1">
      <t>オモナケイヒ</t>
    </rPh>
    <rPh sb="4" eb="6">
      <t>ナイヨウ</t>
    </rPh>
    <phoneticPr fontId="3"/>
  </si>
  <si>
    <t>予定額</t>
    <rPh sb="0" eb="3">
      <t>ヨテイガク</t>
    </rPh>
    <phoneticPr fontId="2"/>
  </si>
  <si>
    <t>備考</t>
    <rPh sb="0" eb="2">
      <t>ビコウ</t>
    </rPh>
    <phoneticPr fontId="3"/>
  </si>
  <si>
    <t>■費用種別ごとの合計値(公演回数による案分なし)</t>
    <rPh sb="12" eb="14">
      <t>コウエン</t>
    </rPh>
    <rPh sb="14" eb="16">
      <t>カイスウ</t>
    </rPh>
    <phoneticPr fontId="25"/>
  </si>
  <si>
    <t>出演関係費</t>
    <phoneticPr fontId="25"/>
  </si>
  <si>
    <t>制作関係費</t>
    <phoneticPr fontId="25"/>
  </si>
  <si>
    <t>会場関係費</t>
    <phoneticPr fontId="25"/>
  </si>
  <si>
    <t>運営関係費</t>
    <phoneticPr fontId="25"/>
  </si>
  <si>
    <t>　</t>
    <phoneticPr fontId="2"/>
  </si>
  <si>
    <t>映像制作配信費</t>
  </si>
  <si>
    <t>申請・報告に関する費用</t>
    <phoneticPr fontId="25"/>
  </si>
  <si>
    <t>■補助対象経費</t>
    <rPh sb="1" eb="3">
      <t>ホジョ</t>
    </rPh>
    <rPh sb="3" eb="5">
      <t>タイショウ</t>
    </rPh>
    <rPh sb="5" eb="7">
      <t>ケイヒ</t>
    </rPh>
    <phoneticPr fontId="25"/>
  </si>
  <si>
    <t>公演回数案分なし</t>
    <phoneticPr fontId="2"/>
  </si>
  <si>
    <t>公演回数案分</t>
    <phoneticPr fontId="2"/>
  </si>
  <si>
    <t>a）公演関係経費</t>
    <phoneticPr fontId="25"/>
  </si>
  <si>
    <t>b）動画関係経費</t>
    <phoneticPr fontId="25"/>
  </si>
  <si>
    <t>c）書類（申請書類等）作成経費</t>
    <phoneticPr fontId="25"/>
  </si>
  <si>
    <t>【対象外経費】</t>
  </si>
  <si>
    <t>（Ａ）事業の総経費→</t>
    <phoneticPr fontId="2"/>
  </si>
  <si>
    <t>　　 　（Ｂ）補助希望対象経費→</t>
    <phoneticPr fontId="2"/>
  </si>
  <si>
    <t>【収入】</t>
    <rPh sb="1" eb="3">
      <t>シュウニュウ</t>
    </rPh>
    <phoneticPr fontId="2"/>
  </si>
  <si>
    <t>請求先名称等</t>
    <rPh sb="0" eb="2">
      <t>セイキュウ</t>
    </rPh>
    <rPh sb="2" eb="3">
      <t>シハライサキ</t>
    </rPh>
    <rPh sb="3" eb="5">
      <t>メイショウ</t>
    </rPh>
    <rPh sb="5" eb="6">
      <t>ナド</t>
    </rPh>
    <phoneticPr fontId="3"/>
  </si>
  <si>
    <t>収入種別
(※プルダウンから選択)</t>
    <rPh sb="0" eb="2">
      <t>シュウニュウ</t>
    </rPh>
    <rPh sb="2" eb="4">
      <t>ヒヨウシュベツ</t>
    </rPh>
    <phoneticPr fontId="2"/>
  </si>
  <si>
    <t>主な収入内容</t>
    <rPh sb="0" eb="1">
      <t>オモナケイヒ</t>
    </rPh>
    <rPh sb="2" eb="4">
      <t>シュウニュウ</t>
    </rPh>
    <rPh sb="4" eb="6">
      <t>ナイヨウ</t>
    </rPh>
    <phoneticPr fontId="3"/>
  </si>
  <si>
    <t>（Ｃ）事業収入→</t>
    <rPh sb="5" eb="7">
      <t>シュウニュウ</t>
    </rPh>
    <phoneticPr fontId="2"/>
  </si>
  <si>
    <t>入場料等</t>
    <rPh sb="0" eb="3">
      <t>ニュウジョウリョウナド</t>
    </rPh>
    <rPh sb="3" eb="4">
      <t>ナド</t>
    </rPh>
    <phoneticPr fontId="2"/>
  </si>
  <si>
    <t>入場料等</t>
    <rPh sb="0" eb="2">
      <t>ニュウジョウ</t>
    </rPh>
    <rPh sb="2" eb="3">
      <t>シュッテンリョウ</t>
    </rPh>
    <rPh sb="3" eb="4">
      <t>ナド</t>
    </rPh>
    <phoneticPr fontId="2"/>
  </si>
  <si>
    <t>公演分の費用</t>
    <rPh sb="0" eb="2">
      <t>コウエン</t>
    </rPh>
    <rPh sb="2" eb="3">
      <t>ブン</t>
    </rPh>
    <rPh sb="4" eb="6">
      <t>ヒヨウ</t>
    </rPh>
    <phoneticPr fontId="2"/>
  </si>
  <si>
    <t xml:space="preserve">1公演あたりの費用
</t>
    <rPh sb="1" eb="3">
      <t>コウエン</t>
    </rPh>
    <rPh sb="7" eb="9">
      <t>ヒヨウ</t>
    </rPh>
    <phoneticPr fontId="2"/>
  </si>
  <si>
    <t>まとめ</t>
    <phoneticPr fontId="2"/>
  </si>
  <si>
    <t>A</t>
    <phoneticPr fontId="2"/>
  </si>
  <si>
    <t>事業の総経費</t>
    <phoneticPr fontId="2"/>
  </si>
  <si>
    <t>自動計算</t>
    <rPh sb="0" eb="4">
      <t>ジドウケイサｎ</t>
    </rPh>
    <phoneticPr fontId="2"/>
  </si>
  <si>
    <t>B</t>
    <phoneticPr fontId="2"/>
  </si>
  <si>
    <t>補助希望対象（総額）
経費</t>
    <rPh sb="0" eb="6">
      <t>ホジョタイショウ</t>
    </rPh>
    <rPh sb="7" eb="9">
      <t>ソウガク</t>
    </rPh>
    <rPh sb="11" eb="13">
      <t>ソウケイヒ</t>
    </rPh>
    <phoneticPr fontId="2"/>
  </si>
  <si>
    <t>補助希望対象
経費</t>
    <rPh sb="0" eb="6">
      <t>ホジョタイショウ</t>
    </rPh>
    <rPh sb="7" eb="9">
      <t>ソウケイヒ</t>
    </rPh>
    <phoneticPr fontId="2"/>
  </si>
  <si>
    <t>C</t>
    <phoneticPr fontId="2"/>
  </si>
  <si>
    <t>補助希望額（総額）</t>
    <rPh sb="0" eb="2">
      <t>ホジョ</t>
    </rPh>
    <rPh sb="2" eb="4">
      <t>キボウ</t>
    </rPh>
    <rPh sb="4" eb="5">
      <t>ガク</t>
    </rPh>
    <rPh sb="6" eb="8">
      <t>ソウガク</t>
    </rPh>
    <phoneticPr fontId="2"/>
  </si>
  <si>
    <t>自動計算　※千円未満切り捨て</t>
    <rPh sb="0" eb="4">
      <t>ジドウケイサｎ</t>
    </rPh>
    <rPh sb="6" eb="8">
      <t>センエン</t>
    </rPh>
    <rPh sb="8" eb="10">
      <t>ミマン</t>
    </rPh>
    <rPh sb="10" eb="11">
      <t>キ</t>
    </rPh>
    <rPh sb="12" eb="13">
      <t>ス</t>
    </rPh>
    <phoneticPr fontId="2"/>
  </si>
  <si>
    <t>補助希望額</t>
    <rPh sb="0" eb="2">
      <t>ホジョ</t>
    </rPh>
    <rPh sb="2" eb="4">
      <t>キボウ</t>
    </rPh>
    <rPh sb="4" eb="5">
      <t>ガク</t>
    </rPh>
    <phoneticPr fontId="2"/>
  </si>
  <si>
    <t>その他</t>
    <phoneticPr fontId="2"/>
  </si>
  <si>
    <t>収支計画明細</t>
    <phoneticPr fontId="25"/>
  </si>
  <si>
    <t>■出演関係費</t>
    <phoneticPr fontId="25"/>
  </si>
  <si>
    <t>NO</t>
  </si>
  <si>
    <t>主な経費項目</t>
    <rPh sb="0" eb="1">
      <t>オモナケイヒ</t>
    </rPh>
    <rPh sb="4" eb="6">
      <t>コウモク</t>
    </rPh>
    <phoneticPr fontId="3"/>
  </si>
  <si>
    <t>内容</t>
    <rPh sb="0" eb="2">
      <t>ナイヨウ</t>
    </rPh>
    <phoneticPr fontId="25"/>
  </si>
  <si>
    <t>事前着手</t>
    <rPh sb="0" eb="2">
      <t>ジゼン</t>
    </rPh>
    <rPh sb="2" eb="4">
      <t>チャクシュ</t>
    </rPh>
    <phoneticPr fontId="2"/>
  </si>
  <si>
    <t>総額</t>
    <rPh sb="0" eb="2">
      <t>ソウガク</t>
    </rPh>
    <phoneticPr fontId="25"/>
  </si>
  <si>
    <t>■制作関係費</t>
    <phoneticPr fontId="25"/>
  </si>
  <si>
    <t>■会場関係費</t>
    <phoneticPr fontId="25"/>
  </si>
  <si>
    <t>■運営関係費</t>
    <phoneticPr fontId="25"/>
  </si>
  <si>
    <t>■申請・報告に関する費用</t>
    <phoneticPr fontId="25"/>
  </si>
  <si>
    <t>明細の合計額</t>
    <rPh sb="0" eb="2">
      <t>メイサイ</t>
    </rPh>
    <rPh sb="3" eb="5">
      <t>ゴウケイ</t>
    </rPh>
    <rPh sb="5" eb="6">
      <t>ガク</t>
    </rPh>
    <phoneticPr fontId="25"/>
  </si>
  <si>
    <t>入場料等</t>
  </si>
  <si>
    <t>物販等</t>
  </si>
  <si>
    <t>映像制作配信費</t>
    <phoneticPr fontId="25"/>
  </si>
  <si>
    <t>演出関係費</t>
  </si>
  <si>
    <t>運営スタッフ費</t>
  </si>
  <si>
    <t>権利使用料</t>
  </si>
  <si>
    <t>付帯設備費</t>
  </si>
  <si>
    <t>協賛金等</t>
  </si>
  <si>
    <t>光熱水料</t>
  </si>
  <si>
    <t>翻訳費</t>
  </si>
  <si>
    <t>その他</t>
  </si>
  <si>
    <t>他の公的な補助金・助成金</t>
  </si>
  <si>
    <t>字幕・吹替費</t>
  </si>
  <si>
    <t>運搬費</t>
  </si>
  <si>
    <t>感染予防対策費</t>
  </si>
  <si>
    <t>交通費・宿泊費</t>
  </si>
  <si>
    <t>配信費</t>
  </si>
  <si>
    <t>保険料</t>
  </si>
  <si>
    <t>広告・宣伝費</t>
  </si>
  <si>
    <t>権利使用</t>
  </si>
  <si>
    <t>舞台制作費</t>
  </si>
  <si>
    <t>舞台スタッフ費用</t>
  </si>
  <si>
    <t>出演料</t>
  </si>
  <si>
    <t>（音楽）アーティスト出演料</t>
  </si>
  <si>
    <t>（音楽）サポートミュージシャン出演料</t>
  </si>
  <si>
    <t>（音楽）オーケストラ出演料</t>
  </si>
  <si>
    <t>（音楽）アーティストキャスティング費（インペグ業者手配料）</t>
  </si>
  <si>
    <t>（音楽）コーラス/ダンサー出演料</t>
  </si>
  <si>
    <t>（クラシック）指揮料</t>
  </si>
  <si>
    <t>（クラシック）副指揮料</t>
  </si>
  <si>
    <t>（クラシック）演奏料</t>
  </si>
  <si>
    <t>（クラシック）ソリスト料</t>
  </si>
  <si>
    <t>（クラシック）合唱料</t>
  </si>
  <si>
    <t>（クラシック）舞踊家・俳優等出演料</t>
  </si>
  <si>
    <t>（演劇）俳優・舞踊家等出演料</t>
  </si>
  <si>
    <t>（演劇）演奏料</t>
  </si>
  <si>
    <t>（演劇）合唱料</t>
  </si>
  <si>
    <t>（演劇）指揮料</t>
  </si>
  <si>
    <t>（演劇）副指揮料</t>
  </si>
  <si>
    <t>（演劇）ソリスト料</t>
  </si>
  <si>
    <t>（演劇）キャスト出演料</t>
  </si>
  <si>
    <t>（演劇）オーケストラ奏者　演奏料／指揮者料</t>
  </si>
  <si>
    <t>（演劇）キャスト配信出演料</t>
  </si>
  <si>
    <t>（演劇）アンダースタディ（料）</t>
  </si>
  <si>
    <t>（演劇）スウィング（料）</t>
  </si>
  <si>
    <t>（演劇）稽古場代役料</t>
  </si>
  <si>
    <t>（演劇）声の出演料／CV（キャラクターボイス）料</t>
  </si>
  <si>
    <t>（演劇）着ぐるみアクター出演料／スーツアクター出演料</t>
  </si>
  <si>
    <t>（演劇）演出映像出演料※映像出演料</t>
  </si>
  <si>
    <t>（演劇）代役料</t>
  </si>
  <si>
    <t>（演劇）助演料</t>
  </si>
  <si>
    <t>（ミュージカル）出演料</t>
  </si>
  <si>
    <t>（ミュージカル）稽古代役費</t>
  </si>
  <si>
    <t>（伝統芸能）狂言作者出演料／狂言方出演料</t>
  </si>
  <si>
    <t>（伝統芸能）附け打ち出演料</t>
  </si>
  <si>
    <t>その他</t>
    <rPh sb="2" eb="3">
      <t>タ</t>
    </rPh>
    <phoneticPr fontId="25"/>
  </si>
  <si>
    <t>（音楽）照明費・音響費（プラン費含む）</t>
  </si>
  <si>
    <t>（音楽）調律費</t>
  </si>
  <si>
    <t>（音楽）リハーサル</t>
  </si>
  <si>
    <t>（音楽）ヘアメイク</t>
  </si>
  <si>
    <t>（音楽）スタイリスト</t>
  </si>
  <si>
    <t>（音楽）エンジニア</t>
  </si>
  <si>
    <t>（音楽）インストラクター</t>
  </si>
  <si>
    <t>（音楽）演出/CG制作</t>
  </si>
  <si>
    <t>（音楽）電源</t>
  </si>
  <si>
    <t>（音楽）レーザー</t>
  </si>
  <si>
    <t>（音楽）音響</t>
  </si>
  <si>
    <t>（音楽）LED/電飾/PIXMOB</t>
  </si>
  <si>
    <t>（音楽）ライブカメラ</t>
  </si>
  <si>
    <t>（音楽）特殊効果</t>
  </si>
  <si>
    <t>（音楽）プロンプター</t>
  </si>
  <si>
    <t>（音楽）トレーナー（指導料と同義）</t>
  </si>
  <si>
    <t>（音楽）演出料</t>
  </si>
  <si>
    <t>（音楽）ステージデザイン費</t>
  </si>
  <si>
    <t>（音楽）メイク道具・人件費</t>
  </si>
  <si>
    <t>（音楽）振付プラン費・振付指導料</t>
  </si>
  <si>
    <t>（音楽）機材レンタル費（障害者対応機材含む）</t>
  </si>
  <si>
    <t>（音楽）楽器等機材レンタル費・同運送費</t>
  </si>
  <si>
    <t>（音楽）映像費（舞台上で使用する映像に関わる費用）</t>
  </si>
  <si>
    <t>（音楽）プロデューサー料</t>
  </si>
  <si>
    <t>（音楽）リハーサルスタジオ費</t>
  </si>
  <si>
    <t>（音楽）稽古場借料</t>
  </si>
  <si>
    <t>（音楽）公演用アプリ開発・運営費</t>
  </si>
  <si>
    <t>（クラシック）編曲料</t>
  </si>
  <si>
    <t>（クラシック）写譜料</t>
  </si>
  <si>
    <t>（クラシック）楽譜製作料</t>
  </si>
  <si>
    <t>（クラシック）コレベティ料</t>
  </si>
  <si>
    <t>（クラシック）調律料</t>
  </si>
  <si>
    <t>（クラシック）楽譜購入費</t>
  </si>
  <si>
    <t>（クラシック）台本印刷費</t>
  </si>
  <si>
    <t>（クラシック）演出料</t>
  </si>
  <si>
    <t>（クラシック）監修料</t>
  </si>
  <si>
    <t>（クラシック）振付料</t>
  </si>
  <si>
    <t>（クラシック）演出等助手料</t>
  </si>
  <si>
    <t>（クラシック）各種指導料（定期的な練習は除く。）</t>
  </si>
  <si>
    <t>（クラシック）音響プラン料</t>
  </si>
  <si>
    <t>（クラシック）照明プラン料</t>
  </si>
  <si>
    <t>（クラシック）稽古のための楽器演奏謝金（請求書・明細があるものに限った場合）</t>
  </si>
  <si>
    <t>（クラシック）プロデューサー料</t>
  </si>
  <si>
    <t>（クラシック）メイク費</t>
  </si>
  <si>
    <t>（クラシック）照明費</t>
  </si>
  <si>
    <t>（クラシック）音響費</t>
  </si>
  <si>
    <t>（クラシック）字幕費・音声ガイド費（障害者対応に係る経費を含む。）</t>
  </si>
  <si>
    <t>（クラシック）映像費</t>
  </si>
  <si>
    <t>（クラシック）機材借料（障害者対応に係る経費を含む。）</t>
  </si>
  <si>
    <t>（演劇）編曲料</t>
  </si>
  <si>
    <t>（演劇）写譜料</t>
  </si>
  <si>
    <t>（演劇）楽譜製作料</t>
  </si>
  <si>
    <t>（演劇）稽古ピアニスト料</t>
  </si>
  <si>
    <t>（演劇）合唱指揮料</t>
  </si>
  <si>
    <t>（演劇）声楽指導料</t>
  </si>
  <si>
    <t>（演劇）調律料</t>
  </si>
  <si>
    <t>（演劇）楽譜購入費</t>
  </si>
  <si>
    <t>（演劇）台本印刷料</t>
  </si>
  <si>
    <t>（演劇）演出料</t>
  </si>
  <si>
    <t>（演劇）演出助手料</t>
  </si>
  <si>
    <t>（演劇）構成料・ドラマトゥルク（リサーチャー）・監修料</t>
  </si>
  <si>
    <t>（演劇）振付料</t>
  </si>
  <si>
    <t>（演劇）振付助手料</t>
  </si>
  <si>
    <t>（演劇）音楽プラン料（演劇）</t>
  </si>
  <si>
    <t>（演劇）照明プラン料</t>
  </si>
  <si>
    <t>（演劇）衣裳デザイン料</t>
  </si>
  <si>
    <t>（演劇）音楽プラン料</t>
  </si>
  <si>
    <t>（演劇）音響プラン料</t>
  </si>
  <si>
    <t>（演劇）映像プラン料</t>
  </si>
  <si>
    <t>（演劇）特殊効果プラン料</t>
  </si>
  <si>
    <t>（演劇）バレエマスター・バレエミストレス</t>
  </si>
  <si>
    <t>（演劇）言語指導料</t>
  </si>
  <si>
    <t>（演劇）剣術指導料</t>
  </si>
  <si>
    <t>（演劇）所作指導料</t>
  </si>
  <si>
    <t>（演劇）合唱指導料</t>
  </si>
  <si>
    <t>（演劇）振付指導料</t>
  </si>
  <si>
    <t>（演劇）制作進行</t>
  </si>
  <si>
    <t>（演劇）プロデューサー料</t>
  </si>
  <si>
    <t>（演劇）メイク費（メイク道具、人件費）</t>
  </si>
  <si>
    <t>（演劇）照明費（照明機材）</t>
  </si>
  <si>
    <t>（演劇）音響費（音響機材）</t>
  </si>
  <si>
    <t>（演劇）映像費（舞台上で使用する映像に係る費用）</t>
  </si>
  <si>
    <t>（演劇）特殊効果費・機材借料（特殊効果に係る）</t>
  </si>
  <si>
    <t>（演劇）字幕費（字幕機材借料、オペレーション）※障害者対応に係る経費を含む。）</t>
  </si>
  <si>
    <t>（演劇）音声ガイド費（音声ガイド機材借料、オペレーション）※障害者対応に係る経費を含む。）</t>
  </si>
  <si>
    <t>（ミュージカル）編曲</t>
  </si>
  <si>
    <t>（ミュージカル）録音料</t>
  </si>
  <si>
    <t>（ミュージカル）写譜料</t>
  </si>
  <si>
    <t>（ミュージカル）譜面制作料</t>
  </si>
  <si>
    <t>（ミュージカル）指揮料</t>
  </si>
  <si>
    <t>（ミュージカル）ミュージシャン演奏料</t>
  </si>
  <si>
    <t>（ミュージカル）稽古ピアニスト料</t>
  </si>
  <si>
    <t>（ミュージカル）楽器レンタル料</t>
  </si>
  <si>
    <t>（ミュージカル）歌唱指導料</t>
  </si>
  <si>
    <t>（ミュージカル）調律料</t>
  </si>
  <si>
    <t>（ミュージカル）台本印刷料</t>
  </si>
  <si>
    <t>（ミュージカル）演出料</t>
  </si>
  <si>
    <t>（ミュージカル）音響プラン料</t>
  </si>
  <si>
    <t>（ミュージカル）照明プラン料</t>
  </si>
  <si>
    <t>（ミュージカル）振付料</t>
  </si>
  <si>
    <t>（ミュージカル）殺陣料</t>
  </si>
  <si>
    <t>（ミュージカル）演出助手料</t>
  </si>
  <si>
    <t>（ミュージカル）トレーナー費（指導料と同義）</t>
  </si>
  <si>
    <t>（ミュージカル）メイク費（メイク道具、人件費）</t>
  </si>
  <si>
    <t>（ミュージカル）照明費（照明機材）</t>
  </si>
  <si>
    <t>（ミュージカル）音響費（音響機材）</t>
  </si>
  <si>
    <t>（ミュージカル）映像費（舞台上で使用する映像に係る費用）</t>
  </si>
  <si>
    <t>（ミュージカル）特殊効果費・機材借料（特殊効果に係る）</t>
  </si>
  <si>
    <t>（ミュージカル）字幕費（字幕機材借料、オペレーション）※障害者対応に係る経費を含む。）</t>
  </si>
  <si>
    <t>（ミュージカル）音声ガイド費（音声ガイド機材借料、オペレーション）※障害者対応に係る経費を含む。）</t>
  </si>
  <si>
    <t>（演劇）演出家費／演出費／演出料　　　</t>
  </si>
  <si>
    <t>（演劇）演出補佐費／演出補助作業代（伝統芸能）</t>
  </si>
  <si>
    <t>（演劇）演出助手費／演出アシスタント費</t>
  </si>
  <si>
    <t>（演劇）構成費</t>
  </si>
  <si>
    <t>（演劇）ステージング費</t>
  </si>
  <si>
    <t>（演劇）プロデューサー費</t>
  </si>
  <si>
    <t>（演劇）音楽監督費</t>
  </si>
  <si>
    <t>（演劇）音楽プロデューサー費／音楽コーディネイター費</t>
  </si>
  <si>
    <t>（演劇）振付家費／振付料</t>
  </si>
  <si>
    <t>（演劇）振付助手費／振付アシスタント費</t>
  </si>
  <si>
    <t>（演劇）殺陣師費／殺陣指導費　</t>
  </si>
  <si>
    <t>（演劇）擬闘指導費</t>
  </si>
  <si>
    <t>（伝統芸能）子役指導料</t>
  </si>
  <si>
    <t>（伝統芸能）立師料</t>
  </si>
  <si>
    <t>（伝統芸能）顔師（かおし）</t>
  </si>
  <si>
    <t>（演劇）アクション監督費</t>
  </si>
  <si>
    <t>（演劇）歌唱指導費</t>
  </si>
  <si>
    <t>（演劇）稽古ピアニスト費／稽古ピアノ費</t>
  </si>
  <si>
    <t>（演劇）コレペティ料</t>
  </si>
  <si>
    <t>（演劇）マジック指導費</t>
  </si>
  <si>
    <t>（演劇）方言指導費</t>
  </si>
  <si>
    <t>（演劇）所作指導費</t>
  </si>
  <si>
    <t>（演劇）〇〇指導費</t>
  </si>
  <si>
    <t>（演劇）美術プラン費／美術デザイン費</t>
  </si>
  <si>
    <t>（演劇）照明プラン費／照明デザイン費</t>
  </si>
  <si>
    <t>（演劇）音響プラン費／音響デザイン費</t>
  </si>
  <si>
    <t>（演劇）映像プラン費／映像デザイン費</t>
  </si>
  <si>
    <t>（演劇）特殊効果プラン費／特殊効果デザイン費</t>
  </si>
  <si>
    <t>（演劇）衣裳プラン費／衣裳デザイン料</t>
  </si>
  <si>
    <t>（演劇）ヘアメイクプラン費／ヘアメイクデザイン料</t>
  </si>
  <si>
    <t>（演劇）舞台監督プラン費／舞台監督費</t>
  </si>
  <si>
    <t>（演劇）技術監督費／テクニカルディレクター費</t>
  </si>
  <si>
    <t>（演劇）プロダクションマネージャー費（料）</t>
  </si>
  <si>
    <t>（演劇）美術助手料</t>
  </si>
  <si>
    <t>（演劇）照明助手料</t>
  </si>
  <si>
    <t>（演劇）音響助手料</t>
  </si>
  <si>
    <t>（演劇）衣裳助手料</t>
  </si>
  <si>
    <t>（演劇）ヘアメイク助手料</t>
  </si>
  <si>
    <t>（演劇）映像助手料</t>
  </si>
  <si>
    <t>（演劇）舞台監督助手料</t>
  </si>
  <si>
    <t>（演劇）技術監督助手料</t>
  </si>
  <si>
    <t>（演劇）プロダクションマネージャー助手料</t>
  </si>
  <si>
    <t>（演劇）音楽編集料</t>
  </si>
  <si>
    <t>（演劇）楽器借料／鳴り物借料（伝統芸能）</t>
  </si>
  <si>
    <t>（演劇）楽譜借料</t>
  </si>
  <si>
    <t>（演劇）楽譜制作料</t>
  </si>
  <si>
    <t>（演劇）監修料</t>
  </si>
  <si>
    <t>（演劇）企画制作料※助成対象 事業における企画・制作に関わるスタッフ人件費を対象とします。</t>
  </si>
  <si>
    <t>（演劇）ヴォーカルデザイン料</t>
  </si>
  <si>
    <t>（演劇）翻訳料</t>
  </si>
  <si>
    <t>（演劇）音源作成費／音源データ作成費</t>
  </si>
  <si>
    <t>（共通）楽譜借料</t>
  </si>
  <si>
    <t>（共通）著作権使用料</t>
  </si>
  <si>
    <t>（共通）ライセンス料</t>
  </si>
  <si>
    <t>（共通）ロイヤリティ</t>
  </si>
  <si>
    <t>（共通）作詞料</t>
  </si>
  <si>
    <t>（共通）作曲料</t>
  </si>
  <si>
    <t>（共通）脚本・台本料</t>
  </si>
  <si>
    <t>（共通）脚色料</t>
  </si>
  <si>
    <t>（共通）補綴料（ほてつりょう・ほていりょう）</t>
  </si>
  <si>
    <t>（共通）翻訳料</t>
  </si>
  <si>
    <t>（音楽）配信の際のインタラクティブ配信権使用料</t>
  </si>
  <si>
    <t>（音楽）ビデオグラム配信権使用料</t>
  </si>
  <si>
    <t>（演劇）原作使用料（公演、興行、配信、MG、最低保証、オーバレッジ）</t>
  </si>
  <si>
    <t>（演劇）原作ロイヤリティ（RY）</t>
  </si>
  <si>
    <t>（演劇）上演許諾料</t>
  </si>
  <si>
    <t>（演劇）音楽使用料</t>
  </si>
  <si>
    <t>（演劇）演奏使用料</t>
  </si>
  <si>
    <t>（演劇）音源使用料</t>
  </si>
  <si>
    <t>（演劇）脚本使用料</t>
  </si>
  <si>
    <t>（演劇）〇〇料／〇〇使用料／〇〇プラン使用料（〇〇＝演出、振付、美術、照明、音響、映像、衣裳、ヘアメイク等）</t>
  </si>
  <si>
    <t>（演劇）著作権使用料</t>
  </si>
  <si>
    <t>（演劇）翻訳使用料</t>
  </si>
  <si>
    <t>（伝統芸能）道具帳料</t>
  </si>
  <si>
    <t>（伝統芸能）補曲料</t>
  </si>
  <si>
    <t>（音楽）舞台制作費</t>
  </si>
  <si>
    <t>（音楽）舞台制作</t>
  </si>
  <si>
    <t>（音楽）大道具</t>
  </si>
  <si>
    <t>（音楽）小道具</t>
  </si>
  <si>
    <t>（音楽）大道具/小道具人件費</t>
  </si>
  <si>
    <t>（音楽）楽器費（楽器の消耗に関する費用）</t>
  </si>
  <si>
    <t>（音楽）暗幕制作費（制作費はこの公演だけに使用する場合）・同レンタル費</t>
  </si>
  <si>
    <t>（音楽）舞台美術セット・プラン費同制作費</t>
  </si>
  <si>
    <t>（音楽）リハーサル用舞台設営費</t>
  </si>
  <si>
    <t>（クラシック）楽器借料、楽器代(楽器の消耗に関する費用)</t>
  </si>
  <si>
    <t>（クラシック）大道具費</t>
  </si>
  <si>
    <t>（クラシック）小道具費</t>
  </si>
  <si>
    <t>（クラシック）衣装費</t>
  </si>
  <si>
    <t>（クラシック）かつら費</t>
  </si>
  <si>
    <t>（クラシック）履物費</t>
  </si>
  <si>
    <t>（クラシック）舞台美術・衣装等デザイン料</t>
  </si>
  <si>
    <t>（演劇）楽器借料</t>
  </si>
  <si>
    <t>（演劇）楽器代(楽器の消耗に関する費用)</t>
  </si>
  <si>
    <t>（演劇）舞台美術デザイン料</t>
  </si>
  <si>
    <t>（演劇）人形美術デザイン料</t>
  </si>
  <si>
    <t>（演劇）大道具費（製作、借用、修繕）</t>
  </si>
  <si>
    <t>（演劇）小道具費（製作、借用、修繕）</t>
  </si>
  <si>
    <t>（演劇）人形製作費（製作、借用、修繕）</t>
  </si>
  <si>
    <t>（演劇）衣裳費（製作、借用、修繕）</t>
  </si>
  <si>
    <t>（演劇）履物費（製作、借用、修繕）</t>
  </si>
  <si>
    <t>（演劇）かつら（床山）費（製作、借用、修繕、人件費)</t>
  </si>
  <si>
    <t>（演劇）大道具費／大道具制作費（製作費）／大道具レンタル費／大道具損料　／美術セット費／舞台美術費</t>
  </si>
  <si>
    <t>（演劇）小道具費　</t>
  </si>
  <si>
    <t>（演劇）消え物費</t>
  </si>
  <si>
    <t>（演劇）造花代</t>
  </si>
  <si>
    <t>（演劇）衣装費／衣裳費</t>
  </si>
  <si>
    <t>（演劇）着ぐるみ費</t>
  </si>
  <si>
    <t>（演劇）カツラ費／ウイッグ費</t>
  </si>
  <si>
    <t>（演劇）ヘアメイク(カツラ）プラン費／ヘアメイク（カツラ）デザイン費</t>
  </si>
  <si>
    <t>（演劇）メイク費</t>
  </si>
  <si>
    <t>（演劇）映像制作費</t>
  </si>
  <si>
    <t>（演劇）楽器レンタル費</t>
  </si>
  <si>
    <t>（演劇）映像費／映像機材費</t>
  </si>
  <si>
    <t>（演劇）音響費／音響機材費</t>
  </si>
  <si>
    <t>（演劇）照明費／照明機材費</t>
  </si>
  <si>
    <t>（演劇）特殊効果費／特殊効果機材費</t>
  </si>
  <si>
    <t>（演劇）電源車等　特別機材費</t>
  </si>
  <si>
    <t>（演劇）台本制作費</t>
  </si>
  <si>
    <t>（演劇）台本印刷費</t>
  </si>
  <si>
    <t>（演劇）稽古場運営に必要な経費（コピー代、医薬品購入費他）</t>
  </si>
  <si>
    <t>（演劇）搬入搬出スタッフ費</t>
  </si>
  <si>
    <t>（演劇）稽古場人件費（照明、音響、映像、衣裳、ヘアメイク、特殊効果、大道具）</t>
  </si>
  <si>
    <t>（演劇）稽古場仮道具費</t>
  </si>
  <si>
    <t>（演劇）稽古場道具費</t>
  </si>
  <si>
    <t>（演劇）稽古場用備品レンタル費</t>
  </si>
  <si>
    <t>（演劇）稽古場照明費</t>
  </si>
  <si>
    <t>（演劇）稽古場音響費</t>
  </si>
  <si>
    <t>（演劇）稽古場映像費</t>
  </si>
  <si>
    <t>（演劇）キャスティング費／キャスティング人件費、キャスティング業務費</t>
  </si>
  <si>
    <t>（演劇）張り出し舞台費</t>
  </si>
  <si>
    <t>（演劇）舞台設営費</t>
  </si>
  <si>
    <t>（演劇）郵送代</t>
  </si>
  <si>
    <t>（演劇）宅配便代</t>
  </si>
  <si>
    <t>（演劇）生活用品　消耗品費</t>
  </si>
  <si>
    <t>（演劇）切符袋代</t>
  </si>
  <si>
    <t>（演劇）廃棄物処理費</t>
  </si>
  <si>
    <t>（演劇）クリーニング費</t>
  </si>
  <si>
    <t>（伝統芸能）足袋代</t>
  </si>
  <si>
    <t>（伝統芸能）着肉代</t>
  </si>
  <si>
    <t>（伝統芸能）小裂代</t>
  </si>
  <si>
    <t>（伝統芸能）晒（さらし）代</t>
  </si>
  <si>
    <t>（伝統芸能）めくり</t>
  </si>
  <si>
    <t>（ミュージカル）美術プラン</t>
  </si>
  <si>
    <t>（ミュージカル）衣装プラン</t>
  </si>
  <si>
    <t>（ミュージカル）大道具製作費</t>
  </si>
  <si>
    <t>（ミュージカル）小道具</t>
  </si>
  <si>
    <t>（ミュージカル）大道具廃棄費用</t>
  </si>
  <si>
    <t>（ミュージカル）衣装製作費</t>
  </si>
  <si>
    <t>（ミュージカル）ヘアメイク費（かつら、メイク道具）</t>
  </si>
  <si>
    <t>（ミュージカル）クリーニング</t>
  </si>
  <si>
    <t>（ミュージカル）履物</t>
  </si>
  <si>
    <t>（ミュージカル）稽古場仕込費</t>
  </si>
  <si>
    <t>（音楽）アルバイト代（舞台スタッフ）</t>
  </si>
  <si>
    <t>（音楽）映像人件費（舞台に映像を投影するスタッフ）</t>
  </si>
  <si>
    <t>（音楽）舞台監督</t>
  </si>
  <si>
    <t>（音楽）楽器/MNP（マニュピレーター）人件費</t>
  </si>
  <si>
    <t>（音楽）ローディー人件費</t>
  </si>
  <si>
    <t>（音楽）楽器技術者人件費</t>
  </si>
  <si>
    <t>（音楽）照明・音響オペレーター人件費</t>
  </si>
  <si>
    <t>（音楽）基礎舞台スタッフ人件費</t>
  </si>
  <si>
    <t>（音楽）障害者対応用機材オペレータ人件費</t>
  </si>
  <si>
    <t>（音楽）鳶人件費</t>
  </si>
  <si>
    <t>（クラシック）舞台監督料</t>
  </si>
  <si>
    <t>（クラシック）舞台スタッフ費</t>
  </si>
  <si>
    <t>（クラシック）オーディション経費（スタッフ費）</t>
  </si>
  <si>
    <t>（演劇）舞台監督料</t>
  </si>
  <si>
    <t>（演劇）演出等助手料</t>
  </si>
  <si>
    <t>（演劇）舞台スタッフ費</t>
  </si>
  <si>
    <t>（演劇）衣裳スタッフ費</t>
  </si>
  <si>
    <t>（演劇）照明スタッフ費（オペレーション）</t>
  </si>
  <si>
    <t>（演劇）音響スタッフ費（オペレーション）</t>
  </si>
  <si>
    <t>（演劇）オーディション経費（スタッフ費）</t>
  </si>
  <si>
    <t>（演劇）舞台監督費</t>
  </si>
  <si>
    <t>（演劇）技術監督費</t>
  </si>
  <si>
    <t>（演劇）演出部人件費</t>
  </si>
  <si>
    <t>（演劇）大道具人件費</t>
  </si>
  <si>
    <t>（演劇）音響スタッフ費</t>
  </si>
  <si>
    <t>（演劇）音響オペレター費</t>
  </si>
  <si>
    <t>（演劇）照明スタッフ費</t>
  </si>
  <si>
    <t>（演劇）照明オペレータ―費</t>
  </si>
  <si>
    <t>（演劇）舞台映像スタッフ費</t>
  </si>
  <si>
    <t>（演劇）舞台映像オペレター費</t>
  </si>
  <si>
    <t>（演劇）特殊効果操作スタッフ費</t>
  </si>
  <si>
    <t>（演劇）衣裳進行費</t>
  </si>
  <si>
    <t>（演劇）ヘアメイクスタッフ費</t>
  </si>
  <si>
    <t>（演劇）通訳スタッフ費</t>
  </si>
  <si>
    <t>（演劇）トレーナー費（出演者の身体的ケア要員）／施術費</t>
  </si>
  <si>
    <t>（演劇）制作スタッフ費／制作人件費／制作助手費</t>
  </si>
  <si>
    <t>（演劇）アシスタントプロデューサー費／AP費</t>
  </si>
  <si>
    <t>（演劇）舞台設備保守点検費</t>
  </si>
  <si>
    <t>（演劇）照明機材消耗品代</t>
  </si>
  <si>
    <t>（演劇）オートメーションオペレーター</t>
  </si>
  <si>
    <t>（演劇）ドラマターグ費</t>
  </si>
  <si>
    <t>（演劇）楽器担当スタッフ（ローディ）</t>
  </si>
  <si>
    <t>（ミュージカル）舞台監督</t>
  </si>
  <si>
    <t>（ミュージカル）音楽監督</t>
  </si>
  <si>
    <t>（ミュージカル）舞台スタッフ費</t>
  </si>
  <si>
    <t>（ミュージカル）照明人件費</t>
  </si>
  <si>
    <t>（ミュージカル）音響人件費</t>
  </si>
  <si>
    <t>（ミュージカル）映像人件費（舞台に映像を投影するスタッフ）</t>
  </si>
  <si>
    <t>（ミュージカル）稽古場仕込人件費</t>
  </si>
  <si>
    <t>（ミュージカル）オーディション経費（スタッフ費）</t>
  </si>
  <si>
    <t>（共通）道具運搬費</t>
  </si>
  <si>
    <t>（共通）楽器運搬費</t>
  </si>
  <si>
    <t>（演劇）運搬費／発送費／運送費</t>
  </si>
  <si>
    <t>（演劇）楽器運搬費</t>
  </si>
  <si>
    <t>（演劇）機材運搬費</t>
  </si>
  <si>
    <t>（演劇）トランスポート（TP費）</t>
  </si>
  <si>
    <t>（共通）交通費</t>
  </si>
  <si>
    <t>（共通）宿泊費</t>
  </si>
  <si>
    <t>（共通）航空・列車運賃の特別料金（ビジネス料金、グリーン料金を含む。ファーストクラス料金に該当する費用については、社内の旅費規程等の内容を精査の上、許容される可能性がある）</t>
  </si>
  <si>
    <t>（共通）ガソリン代（当該公演にのみ係るもの）</t>
  </si>
  <si>
    <t>（共通）レンタカー代（当該公演にのみ係るもの）</t>
  </si>
  <si>
    <t>（共通）ビザ取得経費</t>
  </si>
  <si>
    <t>（演劇）海外スタッフの渡航費</t>
  </si>
  <si>
    <t>（演劇）海外スタッフの宿泊費（隔離期間の宿泊費含む）</t>
  </si>
  <si>
    <t>（演劇）国内交通費(地方公演への移動等）</t>
  </si>
  <si>
    <t>（演劇）宿泊費（地方公演での宿泊費、コロナ感染対策のための宿泊費等）</t>
  </si>
  <si>
    <t>（演劇）宿泊税</t>
  </si>
  <si>
    <t>（演劇）引雑用（指定宿泊先以外への宿泊の場合の補助費）</t>
  </si>
  <si>
    <t>（演劇）通勤交通費</t>
  </si>
  <si>
    <t>（演劇）市内交通費</t>
  </si>
  <si>
    <t>（共通）当該公演に係る保険料</t>
  </si>
  <si>
    <t>（演劇）傷害保険料</t>
  </si>
  <si>
    <t>（演劇）動産保険</t>
  </si>
  <si>
    <t>（共通）案内状送付料</t>
  </si>
  <si>
    <t>（共通）広告出稿費</t>
  </si>
  <si>
    <t>（共通）広告宣伝費（新聞、雑誌、映像、駅貼り、宣伝デザイン料）</t>
  </si>
  <si>
    <t>（共通）立看板費</t>
  </si>
  <si>
    <t>（共通）当該活動の告知用ウェブサイト作成料（常設のものはNGとし、本事業に係る費用のみ対象とする）</t>
  </si>
  <si>
    <t>（共通）Web広告</t>
  </si>
  <si>
    <t>（共通）チラシ配布業務委託</t>
  </si>
  <si>
    <t>（共通）制作発表費用</t>
  </si>
  <si>
    <t>（共通）パブリシティ費</t>
  </si>
  <si>
    <t>（共通）舞台発表費</t>
  </si>
  <si>
    <t>（共通）宣伝ヘアメイク料</t>
  </si>
  <si>
    <t>（共通）宣伝衣装料</t>
  </si>
  <si>
    <t>（共通）取材に係る経費</t>
  </si>
  <si>
    <t>（共通）印刷料（プレスリリース、チラシ、ポスターなど無料のもの）</t>
  </si>
  <si>
    <t>（共通）講演謝金</t>
  </si>
  <si>
    <t>（共通）要約筆記謝金</t>
  </si>
  <si>
    <t>（共通）無料配布のプログラムの原稿執筆謝金</t>
  </si>
  <si>
    <t>（共通）写真（カメラマン代）</t>
  </si>
  <si>
    <t>（演劇）ビジュアル撮影費／メインビジュアル、キービジュアル、公演ビジュアル</t>
  </si>
  <si>
    <t>（演劇）ビジュアル撮影スタジオ費／メインビジュアル、キービジュアル、公演ビジュアル</t>
  </si>
  <si>
    <t>（演劇）ビジュアル撮影カメラマン費／メインビジュアル、キービジュアル、公演ビジュアル</t>
  </si>
  <si>
    <t>（演劇）ビジュアルデザイン費／メインビジュアル、キービジュアル、公演ビジュアル</t>
  </si>
  <si>
    <t>（演劇）プロモーション動画制作費／公演CM制作費、公演スポット制作費</t>
  </si>
  <si>
    <t>（演劇）チラシ印刷費</t>
  </si>
  <si>
    <t>（演劇）ポスター印刷費</t>
  </si>
  <si>
    <t>（演劇）パンフレット印刷費</t>
  </si>
  <si>
    <t>（演劇）プログラム印刷費</t>
  </si>
  <si>
    <t>（演劇）資料印刷費</t>
  </si>
  <si>
    <t>（演劇）チラシデザイン料</t>
  </si>
  <si>
    <t>（演劇）ポスターデザイン料</t>
  </si>
  <si>
    <t>（演劇）印刷物デザイン料</t>
  </si>
  <si>
    <t>（演劇）点字のプログラム・チラシ・資料の印刷費・デザイン費</t>
  </si>
  <si>
    <t>（演劇）原稿執筆謝金</t>
  </si>
  <si>
    <t>（演劇）翻訳謝金</t>
  </si>
  <si>
    <t>（演劇）アルバ イト謝金</t>
  </si>
  <si>
    <t>（演劇）宣伝デザイン料</t>
  </si>
  <si>
    <t>（演劇）ビジュアル画像修正処理費</t>
  </si>
  <si>
    <t>（演劇）劇場内装飾費</t>
  </si>
  <si>
    <t>（演劇）絵看板制作費</t>
  </si>
  <si>
    <t>（演劇）宣伝行動宿泊費</t>
  </si>
  <si>
    <t>（演劇）宣伝行動交通費</t>
  </si>
  <si>
    <t>（演劇）〇〇修正処理費／レタッチ費</t>
  </si>
  <si>
    <t>（演劇）DM（ダイレクトメール）発送費</t>
  </si>
  <si>
    <t>（共通）会場使用料（付帯設備費を除く。）</t>
  </si>
  <si>
    <t>（共通）稽古場借料（定期的な練習を除く。）</t>
  </si>
  <si>
    <t>（共通）オーディション経費（会場費）</t>
  </si>
  <si>
    <t>（演劇）稽古場使用料</t>
  </si>
  <si>
    <t>（演劇）劇場費</t>
  </si>
  <si>
    <t>（演劇）スタジオ使用料</t>
  </si>
  <si>
    <t>（共通）会場使用料（付帯設備費）</t>
  </si>
  <si>
    <t>（共通）例）劇場側で管理している照明・音響等の機材等、会場で使用する機材の使用料、楽屋使用料、バリアフリー対応費用</t>
  </si>
  <si>
    <t>（演劇）稽古場付帯料</t>
  </si>
  <si>
    <t>（演劇）劇場付帯費</t>
  </si>
  <si>
    <t>（演劇）楽屋使用料</t>
  </si>
  <si>
    <t>（演劇）機材使用料</t>
  </si>
  <si>
    <t>（演劇）電気使用料</t>
  </si>
  <si>
    <t>（演劇）劇場人件費（劇場の技術スタッフの人件費）</t>
  </si>
  <si>
    <t>（演劇）収録使用料</t>
  </si>
  <si>
    <t>（演劇）空調使用料</t>
  </si>
  <si>
    <t>（演劇）水道使用料</t>
  </si>
  <si>
    <t>（演劇）電話料／通信費</t>
  </si>
  <si>
    <t>（演劇）ガス使用料</t>
  </si>
  <si>
    <t>（演劇）収録協力費／配信協力費</t>
  </si>
  <si>
    <t>（演劇）ごみ処理費用</t>
  </si>
  <si>
    <t>（演劇）コピー料</t>
  </si>
  <si>
    <t>（演劇）駐車場代</t>
  </si>
  <si>
    <t>（演劇）設備管理費</t>
  </si>
  <si>
    <t>（演劇）清掃管理業務費</t>
  </si>
  <si>
    <t>（演劇）施設警備・受付業務</t>
  </si>
  <si>
    <t>（演劇）機械警備業務費</t>
  </si>
  <si>
    <t>（演劇）常駐管理業務受託料</t>
  </si>
  <si>
    <t>（演劇）舞台機構保守点検料</t>
  </si>
  <si>
    <t>（演劇）AEDパッケージサービス</t>
  </si>
  <si>
    <t>（演劇）共益費</t>
  </si>
  <si>
    <t>（共通）会場整理員謝金</t>
  </si>
  <si>
    <t>（共通）託児謝金</t>
  </si>
  <si>
    <t>（共通）医師・看護師謝金</t>
  </si>
  <si>
    <t>（共通）手話通訳謝金（謝金として提示した明細を示すことができることを条件とする）</t>
  </si>
  <si>
    <t>（共通）アルバイト代（劇場案内、運営スタッフ）</t>
  </si>
  <si>
    <t>（共通）警備スタッフ</t>
  </si>
  <si>
    <t>（共通）マニュアル作成費</t>
  </si>
  <si>
    <t>（音楽）楽屋消耗品費（打ち上げで使うもの（紙のお皿やコップといった飲食関係）は対象外）</t>
  </si>
  <si>
    <t>（演劇）会場整理スタッフ費</t>
  </si>
  <si>
    <t>（演劇）チケット販売スタッフ費</t>
  </si>
  <si>
    <t>（演劇）客席案内スタッフ費</t>
  </si>
  <si>
    <t>（演劇）運営スタッフ費</t>
  </si>
  <si>
    <t>（演劇）顧客管理業務・メール配信業務費</t>
  </si>
  <si>
    <t>（演劇）コールセンター業務費用</t>
  </si>
  <si>
    <t>（演劇）運営アルバイト費</t>
  </si>
  <si>
    <t>（演劇）警備スタッフ費</t>
  </si>
  <si>
    <t>（演劇）看護師費／看護師派遣費</t>
  </si>
  <si>
    <t>（演劇）客席制作費</t>
  </si>
  <si>
    <t>（演劇）清掃料／清掃スタッフ費</t>
  </si>
  <si>
    <t>（共通）チケット販売手数料</t>
  </si>
  <si>
    <t>（共通）プレイガイド販売手数料</t>
  </si>
  <si>
    <t>（共通）法人営業費用</t>
  </si>
  <si>
    <t>（共通）チケット返戻金（チケットのキャンセル料のみ対象。チケットの返金は対象外）</t>
  </si>
  <si>
    <t>（共通）入場券印刷費</t>
  </si>
  <si>
    <t>（音楽）公式チケットトレードサイトの制作・管理・運営費</t>
  </si>
  <si>
    <t xml:space="preserve">（演劇）チケット手数料 </t>
  </si>
  <si>
    <t>（演劇）払い戻しに係る手数料</t>
  </si>
  <si>
    <t>（演劇）配信チケット手数料</t>
  </si>
  <si>
    <t>（演劇）票券業務費用</t>
  </si>
  <si>
    <t>（演劇）専用ダイヤル費用(チケット関係販売費）</t>
  </si>
  <si>
    <t>（伝統芸能）名寄せ</t>
  </si>
  <si>
    <t>（共通）通信費</t>
  </si>
  <si>
    <t>（共通）撮影費</t>
  </si>
  <si>
    <t>（音楽）ライブ配信費（スイッチング等の映像制作費用含む）（ライブビューイング含む）</t>
  </si>
  <si>
    <t>（音楽）投げ銭手数料</t>
  </si>
  <si>
    <t>（演劇）ライブ配信手数料</t>
  </si>
  <si>
    <t>（演劇）ライブ配信費</t>
  </si>
  <si>
    <t>（演劇）配信収録費</t>
  </si>
  <si>
    <t>（演劇）配信機材費</t>
  </si>
  <si>
    <t>（演劇）配信人件費</t>
  </si>
  <si>
    <t>（演劇）システム利用料</t>
  </si>
  <si>
    <t>（演劇）回線使用料</t>
  </si>
  <si>
    <t>（演劇）ライブ配信販売手数料</t>
  </si>
  <si>
    <t>（演劇）ライブ配信払い戻し手数料</t>
  </si>
  <si>
    <t>（演劇）ライブ配信許諾料（出演料）</t>
  </si>
  <si>
    <t>（共通）感染予防対策費</t>
  </si>
  <si>
    <t>（共通）映像制作費（配信に関する費用）</t>
  </si>
  <si>
    <t>（共通）映像機材費（配信に関する費用）</t>
  </si>
  <si>
    <t>（演劇）J-LODLIVEダイジェスト動画制作費</t>
  </si>
  <si>
    <t>（演劇）映像編集費</t>
  </si>
  <si>
    <t>（共通）映像編集費（公演実施及び配信に関する費用）</t>
  </si>
  <si>
    <t>（共通）映像機材費（公演実施及び配信に関する費用）</t>
  </si>
  <si>
    <t>（演劇）映像編集費　</t>
  </si>
  <si>
    <t>（演劇）J-LODLIVEダイジェスト動画編集費</t>
  </si>
  <si>
    <t>（共通）字幕原稿翻訳料</t>
  </si>
  <si>
    <t>（共通）字幕原稿作成料</t>
  </si>
  <si>
    <t>（共通）字幕映像制作費</t>
  </si>
  <si>
    <t>（共通）字幕入れ費用</t>
  </si>
  <si>
    <t>（共通）原作料</t>
  </si>
  <si>
    <t>（共通）通信費(動画配信のため）</t>
  </si>
  <si>
    <t>（共通）サーバー利用料（常設のものはNGとし、本事業に係る費用のみ対象とする）</t>
  </si>
  <si>
    <t>（共通）広告宣伝費（宣伝デザイン料）</t>
  </si>
  <si>
    <t>（共通）当該活動の告知用ウェブサイト作成料</t>
  </si>
  <si>
    <t>（共通）ウェブサイト作成運用費（常設のものはNGとし、本事業に係る費用のみ対象とする）※ネット広告のみ</t>
  </si>
  <si>
    <t>（共通）書面作成代行費用（行政書士料金）</t>
    <rPh sb="1" eb="3">
      <t>キョウツウ</t>
    </rPh>
    <phoneticPr fontId="25"/>
  </si>
  <si>
    <t>（共通）経理書面確認費用（公認会計士料金、税理士料金）</t>
    <rPh sb="1" eb="3">
      <t>キョウツウ</t>
    </rPh>
    <rPh sb="4" eb="6">
      <t>ケイリ</t>
    </rPh>
    <rPh sb="6" eb="8">
      <t>ショメン</t>
    </rPh>
    <rPh sb="8" eb="10">
      <t>カクニン</t>
    </rPh>
    <rPh sb="10" eb="12">
      <t>ヒヨウ</t>
    </rPh>
    <rPh sb="13" eb="15">
      <t>コウニン</t>
    </rPh>
    <rPh sb="15" eb="17">
      <t>カイケイ</t>
    </rPh>
    <rPh sb="17" eb="18">
      <t>シ</t>
    </rPh>
    <rPh sb="18" eb="20">
      <t>リョウキン</t>
    </rPh>
    <rPh sb="21" eb="24">
      <t>ゼイリシ</t>
    </rPh>
    <rPh sb="24" eb="26">
      <t>リョウキン</t>
    </rPh>
    <phoneticPr fontId="35"/>
  </si>
  <si>
    <t>（演劇）経理書面・実績報告書の確認費　</t>
    <rPh sb="1" eb="3">
      <t>エンゲキ</t>
    </rPh>
    <phoneticPr fontId="25"/>
  </si>
  <si>
    <t>(D) 収入ー総経費→</t>
    <rPh sb="4" eb="6">
      <t>シュウニュウ</t>
    </rPh>
    <rPh sb="7" eb="10">
      <t>ソウケイヒ</t>
    </rPh>
    <phoneticPr fontId="2"/>
  </si>
  <si>
    <t>マイナス表示の場合は、対象外事業となります。</t>
    <rPh sb="4" eb="6">
      <t>ヒョウジ</t>
    </rPh>
    <rPh sb="7" eb="9">
      <t>バアイ</t>
    </rPh>
    <rPh sb="11" eb="16">
      <t>タイショウ</t>
    </rPh>
    <phoneticPr fontId="2"/>
  </si>
  <si>
    <t>発注日（事前着手の場合）</t>
    <rPh sb="0" eb="3">
      <t>ハッチュウ</t>
    </rPh>
    <rPh sb="4" eb="6">
      <t>ジゼン</t>
    </rPh>
    <rPh sb="6" eb="8">
      <t>チャクシュ</t>
    </rPh>
    <rPh sb="9" eb="11">
      <t>バアイ</t>
    </rPh>
    <phoneticPr fontId="2"/>
  </si>
  <si>
    <t>＜事前着手とすることが真にやむを得ないと判断される特段の理由の説明＞</t>
    <phoneticPr fontId="25"/>
  </si>
  <si>
    <t>大項目</t>
    <rPh sb="0" eb="3">
      <t>ダイコウモク</t>
    </rPh>
    <phoneticPr fontId="25"/>
  </si>
  <si>
    <t>収入</t>
    <rPh sb="0" eb="2">
      <t>シュウニュウ</t>
    </rPh>
    <phoneticPr fontId="25"/>
  </si>
  <si>
    <t>予定額（税込）</t>
    <rPh sb="0" eb="3">
      <t>ヨテイガク</t>
    </rPh>
    <rPh sb="4" eb="6">
      <t>ゼイコ</t>
    </rPh>
    <phoneticPr fontId="2"/>
  </si>
  <si>
    <t>（参考）適用税率</t>
    <rPh sb="1" eb="3">
      <t>サンコウ</t>
    </rPh>
    <rPh sb="4" eb="6">
      <t>テキヨウ</t>
    </rPh>
    <rPh sb="6" eb="8">
      <t>ゼイリツ</t>
    </rPh>
    <phoneticPr fontId="25"/>
  </si>
  <si>
    <t>（参考）予定額（税抜）</t>
    <rPh sb="1" eb="3">
      <t>サンコウ</t>
    </rPh>
    <rPh sb="4" eb="7">
      <t>ヨテイガク</t>
    </rPh>
    <rPh sb="8" eb="10">
      <t>ゼイヌ</t>
    </rPh>
    <phoneticPr fontId="25"/>
  </si>
  <si>
    <t>収入額（税込）</t>
    <rPh sb="0" eb="2">
      <t>シュウニュウ</t>
    </rPh>
    <rPh sb="2" eb="3">
      <t>シハライキンガク</t>
    </rPh>
    <rPh sb="4" eb="6">
      <t>ゼイコ</t>
    </rPh>
    <phoneticPr fontId="2"/>
  </si>
  <si>
    <t>制作関係費</t>
  </si>
  <si>
    <t>会場関係費</t>
  </si>
  <si>
    <t>運営関係費</t>
  </si>
  <si>
    <t>単価×数量</t>
    <rPh sb="0" eb="2">
      <t>タンカ</t>
    </rPh>
    <rPh sb="3" eb="5">
      <t>スウリョウ</t>
    </rPh>
    <phoneticPr fontId="25"/>
  </si>
  <si>
    <t>小費目</t>
    <rPh sb="0" eb="1">
      <t>ショウ</t>
    </rPh>
    <rPh sb="1" eb="2">
      <t>ヒ</t>
    </rPh>
    <rPh sb="2" eb="3">
      <t>モク</t>
    </rPh>
    <phoneticPr fontId="25"/>
  </si>
  <si>
    <t>イベント広告・宣伝費</t>
    <phoneticPr fontId="25"/>
  </si>
  <si>
    <t>保険料</t>
    <phoneticPr fontId="25"/>
  </si>
  <si>
    <t>会場施設使用料</t>
  </si>
  <si>
    <t>施設維持費‗自社所有の場合の会場のみ</t>
  </si>
  <si>
    <t>減価償却・固定資産税相当批評‗自社所有の場合の会場のみ</t>
  </si>
  <si>
    <t>チケット販売関係費‗払戻し手数料を含む</t>
  </si>
  <si>
    <t>配信関係費</t>
  </si>
  <si>
    <t>書面作成代行費‗行政書士等</t>
  </si>
  <si>
    <t>経理書面確認費‗税理士・公認会計士</t>
  </si>
  <si>
    <t>経理書面確認費‗税理士・公認会計士</t>
    <phoneticPr fontId="25"/>
  </si>
  <si>
    <t>会場施設使用料</t>
    <phoneticPr fontId="25"/>
  </si>
  <si>
    <t>施設維持費‗自社所有の場合の会場のみ</t>
    <phoneticPr fontId="25"/>
  </si>
  <si>
    <t>減価償却・固定資産税相当批評‗自社所有の場合の会場のみ</t>
    <phoneticPr fontId="25"/>
  </si>
  <si>
    <t>チケット販売関係費‗払戻し手数料を含む</t>
    <phoneticPr fontId="25"/>
  </si>
  <si>
    <t>配信関係費</t>
    <phoneticPr fontId="25"/>
  </si>
  <si>
    <t>書面作成代行費‗行政書士等</t>
    <phoneticPr fontId="25"/>
  </si>
  <si>
    <t xml:space="preserve">（演劇）マスク代、消毒液代、フェイスガード、フェイスシールド </t>
    <rPh sb="1" eb="3">
      <t>エンゲキ</t>
    </rPh>
    <phoneticPr fontId="25"/>
  </si>
  <si>
    <t>（演劇）劇場及び稽古場の消毒費（人件費含む）</t>
    <phoneticPr fontId="25"/>
  </si>
  <si>
    <t>（演劇）看護師帯同費</t>
    <phoneticPr fontId="25"/>
  </si>
  <si>
    <t>（演劇）PCR検査費</t>
    <phoneticPr fontId="25"/>
  </si>
  <si>
    <t>（演劇）感染対策備品代</t>
    <phoneticPr fontId="25"/>
  </si>
  <si>
    <t>（演劇）PCR検査キット代</t>
    <phoneticPr fontId="25"/>
  </si>
  <si>
    <t>（演劇）空間除菌、抗菌作業費</t>
    <phoneticPr fontId="25"/>
  </si>
  <si>
    <t>権利使用料</t>
    <phoneticPr fontId="25"/>
  </si>
  <si>
    <t>税抜</t>
    <rPh sb="0" eb="2">
      <t>ゼイヌ</t>
    </rPh>
    <phoneticPr fontId="25"/>
  </si>
  <si>
    <t>（参考）予定額（税抜）</t>
    <rPh sb="1" eb="3">
      <t>サンコウ</t>
    </rPh>
    <rPh sb="4" eb="7">
      <t>ヨテイガク</t>
    </rPh>
    <rPh sb="8" eb="10">
      <t>ゼ</t>
    </rPh>
    <phoneticPr fontId="25"/>
  </si>
  <si>
    <t>事前着手</t>
    <rPh sb="0" eb="2">
      <t>ジゼン</t>
    </rPh>
    <rPh sb="2" eb="4">
      <t>チャクシュ</t>
    </rPh>
    <phoneticPr fontId="25"/>
  </si>
  <si>
    <t>✓</t>
    <phoneticPr fontId="25"/>
  </si>
  <si>
    <t>出演関係費</t>
  </si>
  <si>
    <t>A社</t>
    <rPh sb="1" eb="2">
      <t xml:space="preserve">シャ </t>
    </rPh>
    <phoneticPr fontId="25"/>
  </si>
  <si>
    <t>B社</t>
    <rPh sb="1" eb="2">
      <t xml:space="preserve">シャ </t>
    </rPh>
    <phoneticPr fontId="25"/>
  </si>
  <si>
    <t>C社</t>
    <rPh sb="1" eb="2">
      <t xml:space="preserve">シャ </t>
    </rPh>
    <phoneticPr fontId="25"/>
  </si>
  <si>
    <t>D社</t>
    <rPh sb="1" eb="2">
      <t xml:space="preserve">シャ </t>
    </rPh>
    <phoneticPr fontId="25"/>
  </si>
  <si>
    <t>E社</t>
    <rPh sb="1" eb="2">
      <t xml:space="preserve">シャ </t>
    </rPh>
    <phoneticPr fontId="25"/>
  </si>
  <si>
    <t>F社</t>
    <rPh sb="1" eb="2">
      <t xml:space="preserve">シャ </t>
    </rPh>
    <phoneticPr fontId="25"/>
  </si>
  <si>
    <t>H社</t>
    <rPh sb="1" eb="2">
      <t xml:space="preserve">シャ </t>
    </rPh>
    <phoneticPr fontId="25"/>
  </si>
  <si>
    <t>J社</t>
    <rPh sb="1" eb="2">
      <t xml:space="preserve">シャ </t>
    </rPh>
    <phoneticPr fontId="25"/>
  </si>
  <si>
    <t>ケータリング</t>
    <phoneticPr fontId="25"/>
  </si>
  <si>
    <t>運営関係費</t>
    <rPh sb="0" eb="1">
      <t xml:space="preserve">ウンエイカンケイヒ </t>
    </rPh>
    <phoneticPr fontId="25"/>
  </si>
  <si>
    <t>K社</t>
    <rPh sb="1" eb="2">
      <t xml:space="preserve">シャ </t>
    </rPh>
    <phoneticPr fontId="25"/>
  </si>
  <si>
    <t>チケット収入</t>
    <rPh sb="4" eb="6">
      <t xml:space="preserve">シュウニュウ </t>
    </rPh>
    <phoneticPr fontId="25"/>
  </si>
  <si>
    <t>L社</t>
    <rPh sb="1" eb="2">
      <t xml:space="preserve">シャ </t>
    </rPh>
    <phoneticPr fontId="25"/>
  </si>
  <si>
    <t>✓</t>
  </si>
  <si>
    <t>2022.2.1</t>
    <phoneticPr fontId="25"/>
  </si>
  <si>
    <t>50000✕3</t>
    <phoneticPr fontId="25"/>
  </si>
  <si>
    <t>A社</t>
    <phoneticPr fontId="25"/>
  </si>
  <si>
    <t>1/2</t>
  </si>
  <si>
    <t>1/2</t>
    <phoneticPr fontId="25"/>
  </si>
  <si>
    <t>補助率</t>
    <phoneticPr fontId="25"/>
  </si>
  <si>
    <t>株式会社○○○○</t>
    <phoneticPr fontId="25"/>
  </si>
  <si>
    <t>映像撮影費</t>
    <rPh sb="0" eb="5">
      <t>エイゾウ</t>
    </rPh>
    <phoneticPr fontId="25"/>
  </si>
  <si>
    <t>事前着手届出書を提出する場合、必ず記載ください。また、事前着手費用について、
I列とJ列を必ず入力してください。</t>
    <rPh sb="0" eb="4">
      <t>ジゼn</t>
    </rPh>
    <rPh sb="4" eb="7">
      <t>トドケ</t>
    </rPh>
    <rPh sb="8" eb="10">
      <t>テイシュテゥ</t>
    </rPh>
    <rPh sb="15" eb="16">
      <t>カナラズ</t>
    </rPh>
    <rPh sb="17" eb="19">
      <t>キサイ</t>
    </rPh>
    <rPh sb="27" eb="29">
      <t>ジゼン</t>
    </rPh>
    <rPh sb="29" eb="31">
      <t>チャクシュ</t>
    </rPh>
    <rPh sb="31" eb="33">
      <t>ヒヨウ</t>
    </rPh>
    <rPh sb="40" eb="41">
      <t>レツ</t>
    </rPh>
    <rPh sb="43" eb="44">
      <t>レツ</t>
    </rPh>
    <rPh sb="46" eb="48">
      <t>ニュウリョク</t>
    </rPh>
    <phoneticPr fontId="25"/>
  </si>
  <si>
    <t>総経費に対する収入の比率</t>
    <rPh sb="0" eb="1">
      <t>ソウガク</t>
    </rPh>
    <rPh sb="1" eb="3">
      <t>ケイヒ</t>
    </rPh>
    <rPh sb="7" eb="9">
      <t>シュウニ</t>
    </rPh>
    <rPh sb="10" eb="12">
      <t>ヒリテゥ</t>
    </rPh>
    <phoneticPr fontId="25"/>
  </si>
  <si>
    <t xml:space="preserve">THE JLOD  ◯◯ドーム公演			</t>
    <phoneticPr fontId="25"/>
  </si>
  <si>
    <t>◯◯ドーム</t>
    <phoneticPr fontId="25"/>
  </si>
  <si>
    <t>照明</t>
    <rPh sb="0" eb="2">
      <t>ショウメイ</t>
    </rPh>
    <phoneticPr fontId="25"/>
  </si>
  <si>
    <t>リハーサルスタジオ代</t>
    <phoneticPr fontId="25"/>
  </si>
  <si>
    <t>あ社</t>
    <rPh sb="1" eb="2">
      <t xml:space="preserve">シャ </t>
    </rPh>
    <phoneticPr fontId="25"/>
  </si>
  <si>
    <t>い社</t>
    <rPh sb="1" eb="2">
      <t xml:space="preserve">シャ </t>
    </rPh>
    <phoneticPr fontId="25"/>
  </si>
  <si>
    <t>グッズ</t>
    <phoneticPr fontId="25"/>
  </si>
  <si>
    <t>12000円✕25000枚</t>
    <phoneticPr fontId="25"/>
  </si>
  <si>
    <t>5000円✕15000名</t>
    <rPh sb="11" eb="12">
      <t>メイ</t>
    </rPh>
    <phoneticPr fontId="25"/>
  </si>
  <si>
    <t>映像撮影費</t>
    <phoneticPr fontId="25"/>
  </si>
  <si>
    <t>（共通）撮影機材費</t>
    <rPh sb="1" eb="3">
      <t>キョウツウ</t>
    </rPh>
    <rPh sb="4" eb="6">
      <t>サツエイ</t>
    </rPh>
    <phoneticPr fontId="25"/>
  </si>
  <si>
    <t>（共通）撮影人件費</t>
    <phoneticPr fontId="25"/>
  </si>
  <si>
    <t>制作物に関しては、作成期間が相応にかかり早期の発注が必要であったため
会場については、早期に確保が必要なため</t>
    <rPh sb="0" eb="3">
      <t>セイサク</t>
    </rPh>
    <rPh sb="9" eb="13">
      <t>サクセイ</t>
    </rPh>
    <rPh sb="14" eb="16">
      <t>ソウオウ</t>
    </rPh>
    <rPh sb="20" eb="22">
      <t xml:space="preserve">ソウキノ </t>
    </rPh>
    <rPh sb="23" eb="25">
      <t xml:space="preserve">ハッチュウガヒツヨウデアッタタメ </t>
    </rPh>
    <rPh sb="35" eb="37">
      <t>カイジョウニテ</t>
    </rPh>
    <rPh sb="43" eb="45">
      <t>ソウキ</t>
    </rPh>
    <rPh sb="46" eb="48">
      <t>カクホ</t>
    </rPh>
    <rPh sb="49" eb="51">
      <t>ヒツヨウ</t>
    </rPh>
    <phoneticPr fontId="25"/>
  </si>
  <si>
    <t>THE JLOD</t>
    <phoneticPr fontId="25"/>
  </si>
  <si>
    <t>1000000✕10</t>
    <phoneticPr fontId="25"/>
  </si>
  <si>
    <t>200000✕ 2</t>
    <phoneticPr fontId="25"/>
  </si>
  <si>
    <t>100000✕ 2</t>
    <phoneticPr fontId="25"/>
  </si>
  <si>
    <t>証明人件費、機材費</t>
    <rPh sb="0" eb="5">
      <t>ショウメイ</t>
    </rPh>
    <rPh sb="6" eb="9">
      <t>キザイ</t>
    </rPh>
    <phoneticPr fontId="25"/>
  </si>
  <si>
    <t>〇〇ドーム</t>
    <phoneticPr fontId="25"/>
  </si>
  <si>
    <t>2020,6,1</t>
    <phoneticPr fontId="25"/>
  </si>
  <si>
    <t>55000✕ 30 + 22000000</t>
    <phoneticPr fontId="25"/>
  </si>
  <si>
    <t>110000✕10</t>
    <phoneticPr fontId="25"/>
  </si>
  <si>
    <t>110000✕2</t>
    <phoneticPr fontId="25"/>
  </si>
  <si>
    <t>33000✕3</t>
    <phoneticPr fontId="25"/>
  </si>
  <si>
    <t>22000 X 200</t>
    <phoneticPr fontId="25"/>
  </si>
  <si>
    <t>44000 X 500</t>
    <phoneticPr fontId="25"/>
  </si>
  <si>
    <t>特典用グッズ制作費</t>
    <rPh sb="0" eb="3">
      <t>トクテn</t>
    </rPh>
    <rPh sb="6" eb="9">
      <t>セイサク</t>
    </rPh>
    <phoneticPr fontId="25"/>
  </si>
  <si>
    <t>M社</t>
    <rPh sb="1" eb="2">
      <t xml:space="preserve">シャ </t>
    </rPh>
    <phoneticPr fontId="25"/>
  </si>
  <si>
    <t>※本フォーマットを使用しての申請は、当該事業者と認められる証憑として、
「直近過去2期分に相当する財務諸表および申告書」の提出が必要となります。</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</si>
</sst>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
  </numFmts>
  <fonts count="43">
    <font>
      <sz val="11"/>
      <color theme="1"/>
      <name val="Yu Gothic"/>
      <family val="3"/>
      <charset val="128"/>
      <scheme val="minor"/>
    </font>
    <font>
      <sz val="11"/>
      <color theme="1"/>
      <name val="Yu Gothic"/>
      <family val="2"/>
      <charset val="128"/>
      <scheme val="minor"/>
    </font>
    <font>
      <sz val="6"/>
      <name val="Yu Gothic"/>
      <family val="3"/>
      <charset val="128"/>
    </font>
    <font>
      <sz val="6"/>
      <name val="ＭＳ Ｐゴシック"/>
      <family val="3"/>
      <charset val="128"/>
    </font>
    <font>
      <sz val="14"/>
      <name val="ＭＳ Ｐゴシック"/>
      <family val="3"/>
      <charset val="128"/>
    </font>
    <font>
      <sz val="36"/>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b/>
      <sz val="18"/>
      <name val="ＭＳ Ｐゴシック"/>
      <family val="3"/>
      <charset val="128"/>
    </font>
    <font>
      <b/>
      <sz val="28"/>
      <name val="ＭＳ Ｐゴシック"/>
      <family val="3"/>
      <charset val="128"/>
    </font>
    <font>
      <sz val="12"/>
      <color theme="1"/>
      <name val="Yu Gothic"/>
      <family val="3"/>
      <charset val="128"/>
      <scheme val="minor"/>
    </font>
    <font>
      <sz val="12"/>
      <color theme="1"/>
      <name val="ＭＳ Ｐゴシック"/>
      <family val="3"/>
      <charset val="128"/>
    </font>
    <font>
      <sz val="14"/>
      <color theme="1"/>
      <name val="ＭＳ Ｐゴシック"/>
      <family val="3"/>
      <charset val="128"/>
    </font>
    <font>
      <sz val="6"/>
      <color theme="0"/>
      <name val="ＭＳ Ｐゴシック"/>
      <family val="3"/>
      <charset val="128"/>
    </font>
    <font>
      <sz val="16"/>
      <color theme="1"/>
      <name val="ＭＳ Ｐゴシック"/>
      <family val="3"/>
      <charset val="128"/>
    </font>
    <font>
      <sz val="16"/>
      <color theme="0"/>
      <name val="ＭＳ Ｐゴシック"/>
      <family val="3"/>
      <charset val="128"/>
    </font>
    <font>
      <sz val="22"/>
      <color theme="1"/>
      <name val="ＭＳ Ｐゴシック"/>
      <family val="3"/>
      <charset val="128"/>
    </font>
    <font>
      <sz val="20"/>
      <color theme="1"/>
      <name val="ＭＳ Ｐゴシック"/>
      <family val="3"/>
      <charset val="128"/>
    </font>
    <font>
      <sz val="14"/>
      <color theme="0"/>
      <name val="ＭＳ Ｐゴシック"/>
      <family val="3"/>
      <charset val="128"/>
    </font>
    <font>
      <b/>
      <sz val="16"/>
      <color theme="1"/>
      <name val="ＭＳ Ｐゴシック"/>
      <family val="3"/>
      <charset val="128"/>
    </font>
    <font>
      <b/>
      <sz val="16"/>
      <color rgb="FFFF0000"/>
      <name val="ＭＳ Ｐゴシック"/>
      <family val="3"/>
      <charset val="128"/>
    </font>
    <font>
      <sz val="16"/>
      <color rgb="FFFF0000"/>
      <name val="ＭＳ Ｐゴシック"/>
      <family val="3"/>
      <charset val="128"/>
    </font>
    <font>
      <b/>
      <sz val="24"/>
      <color theme="1"/>
      <name val="ＭＳ Ｐゴシック"/>
      <family val="3"/>
      <charset val="128"/>
    </font>
    <font>
      <sz val="11"/>
      <color theme="1"/>
      <name val="Yu Gothic"/>
      <family val="3"/>
      <charset val="128"/>
      <scheme val="minor"/>
    </font>
    <font>
      <sz val="6"/>
      <name val="Yu Gothic"/>
      <family val="3"/>
      <charset val="128"/>
      <scheme val="minor"/>
    </font>
    <font>
      <sz val="11"/>
      <color theme="1"/>
      <name val="ＭＳ Ｐゴシック"/>
      <family val="3"/>
      <charset val="128"/>
    </font>
    <font>
      <sz val="18"/>
      <color theme="1"/>
      <name val="ＭＳ Ｐゴシック"/>
      <family val="3"/>
      <charset val="128"/>
    </font>
    <font>
      <sz val="12"/>
      <color theme="0"/>
      <name val="ＭＳ Ｐゴシック"/>
      <family val="3"/>
      <charset val="128"/>
    </font>
    <font>
      <b/>
      <sz val="12"/>
      <color theme="1"/>
      <name val="ＭＳ Ｐゴシック"/>
      <family val="3"/>
      <charset val="128"/>
    </font>
    <font>
      <sz val="18"/>
      <color theme="0"/>
      <name val="ＭＳ Ｐゴシック"/>
      <family val="3"/>
      <charset val="128"/>
    </font>
    <font>
      <sz val="18"/>
      <color rgb="FFFF0000"/>
      <name val="ＭＳ Ｐゴシック"/>
      <family val="3"/>
      <charset val="128"/>
    </font>
    <font>
      <sz val="22"/>
      <name val="ＭＳ Ｐゴシック"/>
      <family val="3"/>
      <charset val="128"/>
    </font>
    <font>
      <sz val="10"/>
      <name val="Arial"/>
      <family val="2"/>
    </font>
    <font>
      <sz val="10"/>
      <name val="ＭＳ Ｐゴシック"/>
      <family val="3"/>
      <charset val="128"/>
    </font>
    <font>
      <sz val="6"/>
      <name val="Yu Gothic"/>
      <family val="2"/>
      <charset val="128"/>
      <scheme val="minor"/>
    </font>
    <font>
      <b/>
      <sz val="12"/>
      <color rgb="FFFF0000"/>
      <name val="ＭＳ Ｐゴシック"/>
      <family val="3"/>
      <charset val="128"/>
    </font>
    <font>
      <sz val="12"/>
      <color theme="1"/>
      <name val="ＭＳ Ｐゴシック"/>
      <family val="2"/>
      <charset val="128"/>
    </font>
    <font>
      <sz val="11"/>
      <color rgb="FF0070C0"/>
      <name val="ＭＳ Ｐゴシック"/>
      <family val="3"/>
      <charset val="128"/>
    </font>
    <font>
      <sz val="16"/>
      <color theme="1"/>
      <name val="ＭＳ Ｐゴシック"/>
      <family val="2"/>
      <charset val="128"/>
    </font>
    <font>
      <sz val="11"/>
      <color theme="1"/>
      <name val="ＭＳ Ｐゴシック"/>
      <family val="2"/>
      <charset val="128"/>
    </font>
    <font>
      <sz val="28"/>
      <name val="ＭＳ Ｐゴシック"/>
      <family val="3"/>
      <charset val="128"/>
    </font>
    <font>
      <sz val="16"/>
      <color rgb="FFFF0000"/>
      <name val="ＭＳ Ｐゴシック"/>
      <family val="2"/>
      <charset val="128"/>
    </font>
  </fonts>
  <fills count="13">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theme="5"/>
        <bgColor indexed="64"/>
      </patternFill>
    </fill>
    <fill>
      <patternFill patternType="solid">
        <fgColor rgb="FFFF0000"/>
        <bgColor indexed="64"/>
      </patternFill>
    </fill>
    <fill>
      <patternFill patternType="solid">
        <fgColor theme="4" tint="0.3999755851924192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s>
  <cellStyleXfs count="6">
    <xf numFmtId="0" fontId="0" fillId="0" borderId="0">
      <alignment vertical="center"/>
    </xf>
    <xf numFmtId="38" fontId="11" fillId="0" borderId="0" applyFont="0" applyFill="0" applyBorder="0" applyAlignment="0" applyProtection="0"/>
    <xf numFmtId="0" fontId="11" fillId="0" borderId="0"/>
    <xf numFmtId="38" fontId="24" fillId="0" borderId="0" applyFont="0" applyFill="0" applyBorder="0" applyAlignment="0" applyProtection="0">
      <alignment vertical="center"/>
    </xf>
    <xf numFmtId="0" fontId="33" fillId="0" borderId="0"/>
    <xf numFmtId="0" fontId="1" fillId="0" borderId="0">
      <alignment vertical="center"/>
    </xf>
  </cellStyleXfs>
  <cellXfs count="212">
    <xf numFmtId="0" fontId="0" fillId="0" borderId="0" xfId="0">
      <alignment vertical="center"/>
    </xf>
    <xf numFmtId="0" fontId="12" fillId="0" borderId="0" xfId="2" applyFont="1" applyAlignment="1" applyProtection="1">
      <alignment horizontal="left" vertical="top"/>
      <protection locked="0"/>
    </xf>
    <xf numFmtId="0" fontId="12" fillId="0" borderId="1" xfId="2" applyFont="1" applyBorder="1" applyAlignment="1" applyProtection="1">
      <alignment horizontal="left" vertical="top"/>
      <protection locked="0"/>
    </xf>
    <xf numFmtId="0" fontId="12" fillId="0" borderId="2" xfId="2" applyFont="1" applyBorder="1" applyAlignment="1" applyProtection="1">
      <alignment horizontal="left" vertical="top"/>
      <protection locked="0"/>
    </xf>
    <xf numFmtId="5" fontId="13" fillId="0" borderId="2" xfId="2" applyNumberFormat="1" applyFont="1" applyBorder="1" applyAlignment="1" applyProtection="1">
      <alignment horizontal="right" vertical="top"/>
      <protection locked="0"/>
    </xf>
    <xf numFmtId="5" fontId="13" fillId="0" borderId="2" xfId="1" applyNumberFormat="1" applyFont="1" applyBorder="1" applyAlignment="1" applyProtection="1">
      <alignment horizontal="right" vertical="top"/>
      <protection locked="0"/>
    </xf>
    <xf numFmtId="0" fontId="12" fillId="0" borderId="3" xfId="2" applyFont="1" applyBorder="1" applyAlignment="1" applyProtection="1">
      <alignment horizontal="left" vertical="top"/>
      <protection locked="0"/>
    </xf>
    <xf numFmtId="0" fontId="15" fillId="0" borderId="4" xfId="2" applyFont="1" applyBorder="1" applyAlignment="1" applyProtection="1">
      <alignment horizontal="left" vertical="top"/>
      <protection locked="0"/>
    </xf>
    <xf numFmtId="0" fontId="17" fillId="0" borderId="9" xfId="2" applyFont="1" applyBorder="1" applyAlignment="1" applyProtection="1">
      <alignment horizontal="left" vertical="center"/>
      <protection locked="0"/>
    </xf>
    <xf numFmtId="5" fontId="8" fillId="0" borderId="0" xfId="1" applyNumberFormat="1" applyFont="1" applyAlignment="1" applyProtection="1">
      <alignment horizontal="right" vertical="center" wrapText="1"/>
      <protection locked="0"/>
    </xf>
    <xf numFmtId="0" fontId="27" fillId="0" borderId="0" xfId="2" applyFont="1" applyAlignment="1" applyProtection="1">
      <alignment horizontal="right" vertical="center"/>
      <protection locked="0"/>
    </xf>
    <xf numFmtId="0" fontId="12" fillId="0" borderId="5" xfId="2" applyFont="1" applyBorder="1" applyAlignment="1" applyProtection="1">
      <alignment horizontal="left" vertical="top"/>
      <protection locked="0"/>
    </xf>
    <xf numFmtId="0" fontId="12" fillId="0" borderId="4" xfId="2" applyFont="1" applyBorder="1" applyAlignment="1" applyProtection="1">
      <alignment horizontal="left" vertical="top"/>
      <protection locked="0"/>
    </xf>
    <xf numFmtId="0" fontId="27" fillId="0" borderId="0" xfId="2" applyFont="1" applyAlignment="1" applyProtection="1">
      <alignment horizontal="right" vertical="center" wrapText="1"/>
      <protection locked="0"/>
    </xf>
    <xf numFmtId="0" fontId="12" fillId="0" borderId="6" xfId="2" applyFont="1" applyBorder="1" applyAlignment="1" applyProtection="1">
      <alignment horizontal="left" vertical="top"/>
      <protection locked="0"/>
    </xf>
    <xf numFmtId="0" fontId="12" fillId="0" borderId="7" xfId="2" applyFont="1" applyBorder="1" applyAlignment="1" applyProtection="1">
      <alignment horizontal="left" vertical="top"/>
      <protection locked="0"/>
    </xf>
    <xf numFmtId="5" fontId="13" fillId="0" borderId="7" xfId="2" applyNumberFormat="1" applyFont="1" applyBorder="1" applyAlignment="1" applyProtection="1">
      <alignment horizontal="right" vertical="top"/>
      <protection locked="0"/>
    </xf>
    <xf numFmtId="5" fontId="13" fillId="0" borderId="7" xfId="1" applyNumberFormat="1" applyFont="1" applyBorder="1" applyAlignment="1" applyProtection="1">
      <alignment horizontal="right" vertical="top"/>
      <protection locked="0"/>
    </xf>
    <xf numFmtId="0" fontId="12" fillId="0" borderId="8" xfId="2" applyFont="1" applyBorder="1" applyAlignment="1" applyProtection="1">
      <alignment horizontal="left" vertical="top"/>
      <protection locked="0"/>
    </xf>
    <xf numFmtId="5" fontId="13" fillId="0" borderId="0" xfId="2" applyNumberFormat="1" applyFont="1" applyAlignment="1" applyProtection="1">
      <alignment horizontal="right" vertical="top"/>
      <protection locked="0"/>
    </xf>
    <xf numFmtId="5" fontId="12" fillId="0" borderId="0" xfId="1" applyNumberFormat="1" applyFont="1" applyAlignment="1" applyProtection="1">
      <alignment horizontal="right" vertical="top"/>
      <protection locked="0"/>
    </xf>
    <xf numFmtId="5" fontId="13" fillId="0" borderId="0" xfId="1" applyNumberFormat="1" applyFont="1" applyAlignment="1" applyProtection="1">
      <alignment horizontal="right" vertical="top"/>
      <protection locked="0"/>
    </xf>
    <xf numFmtId="0" fontId="9" fillId="0" borderId="1" xfId="2" applyFont="1" applyBorder="1" applyAlignment="1" applyProtection="1">
      <alignment horizontal="left" vertical="center"/>
      <protection locked="0"/>
    </xf>
    <xf numFmtId="0" fontId="15" fillId="0" borderId="2" xfId="2" applyFont="1" applyBorder="1" applyAlignment="1" applyProtection="1">
      <alignment horizontal="left" vertical="top"/>
      <protection locked="0"/>
    </xf>
    <xf numFmtId="5" fontId="15" fillId="0" borderId="2" xfId="2" applyNumberFormat="1" applyFont="1" applyBorder="1" applyAlignment="1" applyProtection="1">
      <alignment horizontal="right" vertical="top"/>
      <protection locked="0"/>
    </xf>
    <xf numFmtId="5" fontId="15" fillId="0" borderId="2" xfId="1" applyNumberFormat="1" applyFont="1" applyBorder="1" applyAlignment="1" applyProtection="1">
      <alignment horizontal="right" vertical="top"/>
      <protection locked="0"/>
    </xf>
    <xf numFmtId="0" fontId="6" fillId="0" borderId="9" xfId="2" applyFont="1" applyBorder="1" applyAlignment="1" applyProtection="1">
      <alignment horizontal="center" vertical="top" wrapText="1"/>
      <protection locked="0"/>
    </xf>
    <xf numFmtId="0" fontId="4" fillId="0" borderId="9" xfId="2" applyFont="1" applyBorder="1" applyAlignment="1" applyProtection="1">
      <alignment horizontal="center" vertical="top" wrapText="1"/>
      <protection locked="0"/>
    </xf>
    <xf numFmtId="0" fontId="6" fillId="0" borderId="9" xfId="2" applyFont="1" applyBorder="1" applyAlignment="1" applyProtection="1">
      <alignment horizontal="center" vertical="top"/>
      <protection locked="0"/>
    </xf>
    <xf numFmtId="5" fontId="6" fillId="0" borderId="9" xfId="2" applyNumberFormat="1" applyFont="1" applyBorder="1" applyAlignment="1" applyProtection="1">
      <alignment horizontal="center" vertical="top" wrapText="1"/>
      <protection locked="0"/>
    </xf>
    <xf numFmtId="0" fontId="21" fillId="0" borderId="4" xfId="2" applyFont="1" applyBorder="1" applyAlignment="1" applyProtection="1">
      <alignment horizontal="left" vertical="center"/>
      <protection locked="0"/>
    </xf>
    <xf numFmtId="0" fontId="20" fillId="0" borderId="0" xfId="2" applyFont="1" applyAlignment="1" applyProtection="1">
      <alignment horizontal="left" vertical="center"/>
      <protection locked="0"/>
    </xf>
    <xf numFmtId="0" fontId="15" fillId="0" borderId="0" xfId="2" applyFont="1" applyAlignment="1" applyProtection="1">
      <alignment horizontal="left" vertical="top"/>
      <protection locked="0"/>
    </xf>
    <xf numFmtId="5" fontId="15" fillId="0" borderId="0" xfId="2" applyNumberFormat="1" applyFont="1" applyAlignment="1" applyProtection="1">
      <alignment horizontal="right" vertical="top"/>
      <protection locked="0"/>
    </xf>
    <xf numFmtId="5" fontId="15" fillId="0" borderId="0" xfId="1" applyNumberFormat="1" applyFont="1" applyAlignment="1" applyProtection="1">
      <alignment horizontal="right" vertical="top"/>
      <protection locked="0"/>
    </xf>
    <xf numFmtId="0" fontId="15" fillId="0" borderId="4" xfId="2" applyFont="1" applyBorder="1" applyAlignment="1" applyProtection="1">
      <alignment horizontal="left" vertical="top" wrapText="1"/>
      <protection locked="0"/>
    </xf>
    <xf numFmtId="0" fontId="15" fillId="0" borderId="9" xfId="2" applyFont="1" applyBorder="1" applyAlignment="1" applyProtection="1">
      <alignment horizontal="left" vertical="top"/>
      <protection locked="0"/>
    </xf>
    <xf numFmtId="0" fontId="15" fillId="0" borderId="9" xfId="2" applyFont="1" applyBorder="1" applyAlignment="1" applyProtection="1">
      <alignment horizontal="left" vertical="top" wrapText="1"/>
      <protection locked="0"/>
    </xf>
    <xf numFmtId="0" fontId="9" fillId="0" borderId="4" xfId="2" applyFont="1" applyBorder="1" applyAlignment="1" applyProtection="1">
      <alignment horizontal="left" vertical="center"/>
      <protection locked="0"/>
    </xf>
    <xf numFmtId="0" fontId="15" fillId="0" borderId="0" xfId="2" applyFont="1" applyAlignment="1" applyProtection="1">
      <alignment horizontal="left" vertical="top" wrapText="1"/>
      <protection locked="0"/>
    </xf>
    <xf numFmtId="0" fontId="15" fillId="0" borderId="0" xfId="2" applyFont="1" applyAlignment="1" applyProtection="1">
      <alignment horizontal="left" vertical="center"/>
      <protection locked="0"/>
    </xf>
    <xf numFmtId="0" fontId="15" fillId="0" borderId="4" xfId="2" applyFont="1" applyBorder="1" applyAlignment="1" applyProtection="1">
      <alignment horizontal="left" vertical="center"/>
      <protection locked="0"/>
    </xf>
    <xf numFmtId="0" fontId="15" fillId="0" borderId="0" xfId="2" applyFont="1" applyAlignment="1" applyProtection="1">
      <alignment horizontal="left" vertical="center" wrapText="1"/>
      <protection locked="0"/>
    </xf>
    <xf numFmtId="0" fontId="15" fillId="0" borderId="0" xfId="2" applyFont="1" applyAlignment="1" applyProtection="1">
      <alignment horizontal="right" vertical="center"/>
      <protection locked="0"/>
    </xf>
    <xf numFmtId="0" fontId="12" fillId="0" borderId="0" xfId="2" applyFont="1" applyAlignment="1" applyProtection="1">
      <alignment horizontal="left" vertical="center"/>
      <protection locked="0"/>
    </xf>
    <xf numFmtId="0" fontId="12" fillId="0" borderId="5" xfId="2" applyFont="1" applyBorder="1" applyAlignment="1" applyProtection="1">
      <alignment horizontal="left" vertical="center"/>
      <protection locked="0"/>
    </xf>
    <xf numFmtId="0" fontId="15" fillId="0" borderId="6" xfId="2" applyFont="1" applyBorder="1" applyAlignment="1" applyProtection="1">
      <alignment horizontal="left" vertical="top"/>
      <protection locked="0"/>
    </xf>
    <xf numFmtId="0" fontId="15" fillId="0" borderId="7" xfId="2" applyFont="1" applyBorder="1" applyAlignment="1" applyProtection="1">
      <alignment horizontal="left" vertical="top"/>
      <protection locked="0"/>
    </xf>
    <xf numFmtId="0" fontId="15" fillId="0" borderId="7" xfId="2" applyFont="1" applyBorder="1" applyAlignment="1" applyProtection="1">
      <alignment horizontal="left" vertical="top" wrapText="1"/>
      <protection locked="0"/>
    </xf>
    <xf numFmtId="5" fontId="15" fillId="0" borderId="7" xfId="2" applyNumberFormat="1" applyFont="1" applyBorder="1" applyAlignment="1" applyProtection="1">
      <alignment horizontal="right" vertical="top"/>
      <protection locked="0"/>
    </xf>
    <xf numFmtId="5" fontId="15" fillId="0" borderId="7" xfId="1" applyNumberFormat="1" applyFont="1" applyBorder="1" applyAlignment="1" applyProtection="1">
      <alignment horizontal="right" vertical="top"/>
      <protection locked="0"/>
    </xf>
    <xf numFmtId="0" fontId="15" fillId="0" borderId="2" xfId="2" applyFont="1" applyBorder="1" applyAlignment="1" applyProtection="1">
      <alignment horizontal="left" vertical="top" wrapText="1"/>
      <protection locked="0"/>
    </xf>
    <xf numFmtId="0" fontId="6" fillId="0" borderId="10" xfId="2" applyFont="1" applyBorder="1" applyAlignment="1" applyProtection="1">
      <alignment horizontal="center" vertical="top" wrapText="1"/>
      <protection locked="0"/>
    </xf>
    <xf numFmtId="0" fontId="22" fillId="0" borderId="9" xfId="2" applyFont="1" applyBorder="1" applyAlignment="1" applyProtection="1">
      <alignment horizontal="left" vertical="top" wrapText="1"/>
      <protection locked="0"/>
    </xf>
    <xf numFmtId="0" fontId="22" fillId="0" borderId="0" xfId="2" applyFont="1" applyAlignment="1" applyProtection="1">
      <alignment horizontal="left" vertical="top" wrapText="1"/>
      <protection locked="0"/>
    </xf>
    <xf numFmtId="5" fontId="16" fillId="0" borderId="7" xfId="1" applyNumberFormat="1" applyFont="1" applyBorder="1" applyAlignment="1" applyProtection="1">
      <alignment horizontal="right" vertical="top"/>
      <protection locked="0"/>
    </xf>
    <xf numFmtId="0" fontId="14" fillId="0" borderId="0" xfId="2" applyFont="1" applyAlignment="1" applyProtection="1">
      <alignment horizontal="left" vertical="top"/>
      <protection locked="0"/>
    </xf>
    <xf numFmtId="5" fontId="19" fillId="0" borderId="0" xfId="1" applyNumberFormat="1" applyFont="1" applyAlignment="1" applyProtection="1">
      <alignment horizontal="right" vertical="top"/>
      <protection locked="0"/>
    </xf>
    <xf numFmtId="5" fontId="12" fillId="0" borderId="2" xfId="1" applyNumberFormat="1" applyFont="1" applyBorder="1" applyAlignment="1" applyProtection="1">
      <alignment horizontal="right" vertical="top"/>
      <protection locked="0"/>
    </xf>
    <xf numFmtId="5" fontId="14" fillId="0" borderId="2" xfId="2" applyNumberFormat="1" applyFont="1" applyBorder="1" applyAlignment="1" applyProtection="1">
      <alignment horizontal="center" vertical="top"/>
      <protection locked="0"/>
    </xf>
    <xf numFmtId="0" fontId="14" fillId="0" borderId="2" xfId="2" applyFont="1" applyBorder="1" applyAlignment="1" applyProtection="1">
      <alignment horizontal="left" vertical="top"/>
      <protection locked="0"/>
    </xf>
    <xf numFmtId="0" fontId="18" fillId="2" borderId="12" xfId="2" applyFont="1" applyFill="1" applyBorder="1" applyAlignment="1" applyProtection="1">
      <alignment horizontal="center" vertical="center"/>
      <protection locked="0"/>
    </xf>
    <xf numFmtId="0" fontId="18" fillId="2" borderId="11" xfId="2" applyFont="1" applyFill="1" applyBorder="1" applyAlignment="1" applyProtection="1">
      <alignment vertical="center" wrapText="1"/>
      <protection locked="0"/>
    </xf>
    <xf numFmtId="0" fontId="15" fillId="2" borderId="10" xfId="2" applyFont="1" applyFill="1" applyBorder="1" applyAlignment="1" applyProtection="1">
      <alignment horizontal="left" vertical="center"/>
      <protection locked="0"/>
    </xf>
    <xf numFmtId="0" fontId="13" fillId="0" borderId="0" xfId="2" applyFont="1" applyAlignment="1" applyProtection="1">
      <alignment horizontal="right" vertical="top"/>
      <protection locked="0"/>
    </xf>
    <xf numFmtId="0" fontId="18" fillId="4" borderId="12" xfId="2" applyFont="1" applyFill="1" applyBorder="1" applyAlignment="1" applyProtection="1">
      <alignment horizontal="center" vertical="center"/>
      <protection locked="0"/>
    </xf>
    <xf numFmtId="5" fontId="12" fillId="0" borderId="7" xfId="1" applyNumberFormat="1" applyFont="1" applyBorder="1" applyAlignment="1" applyProtection="1">
      <alignment horizontal="right" vertical="top"/>
      <protection locked="0"/>
    </xf>
    <xf numFmtId="5" fontId="28" fillId="0" borderId="7" xfId="1" applyNumberFormat="1" applyFont="1" applyBorder="1" applyAlignment="1" applyProtection="1">
      <alignment horizontal="right" vertical="top"/>
      <protection locked="0"/>
    </xf>
    <xf numFmtId="5" fontId="14" fillId="0" borderId="7" xfId="1" applyNumberFormat="1" applyFont="1" applyBorder="1" applyAlignment="1" applyProtection="1">
      <alignment horizontal="left" vertical="top"/>
      <protection locked="0"/>
    </xf>
    <xf numFmtId="5" fontId="12" fillId="0" borderId="0" xfId="2" applyNumberFormat="1" applyFont="1" applyAlignment="1" applyProtection="1">
      <alignment horizontal="right" vertical="top"/>
      <protection locked="0"/>
    </xf>
    <xf numFmtId="0" fontId="26" fillId="0" borderId="0" xfId="0" applyFont="1" applyProtection="1">
      <alignment vertical="center"/>
      <protection locked="0"/>
    </xf>
    <xf numFmtId="0" fontId="26" fillId="0" borderId="0" xfId="0" applyFont="1" applyAlignment="1" applyProtection="1">
      <alignment horizontal="left" vertical="center"/>
      <protection locked="0"/>
    </xf>
    <xf numFmtId="38" fontId="26" fillId="0" borderId="0" xfId="3" applyFont="1" applyProtection="1">
      <alignment vertical="center"/>
      <protection locked="0"/>
    </xf>
    <xf numFmtId="0" fontId="26" fillId="3" borderId="9" xfId="0" applyFont="1" applyFill="1" applyBorder="1" applyProtection="1">
      <alignment vertical="center"/>
      <protection locked="0"/>
    </xf>
    <xf numFmtId="0" fontId="26" fillId="3" borderId="9" xfId="0" applyFont="1" applyFill="1" applyBorder="1" applyAlignment="1" applyProtection="1">
      <alignment horizontal="left" vertical="center"/>
      <protection locked="0"/>
    </xf>
    <xf numFmtId="38" fontId="26" fillId="3" borderId="9" xfId="3" applyFont="1" applyFill="1" applyBorder="1" applyProtection="1">
      <alignment vertical="center"/>
      <protection locked="0"/>
    </xf>
    <xf numFmtId="0" fontId="26" fillId="0" borderId="9" xfId="0" applyFont="1" applyBorder="1" applyProtection="1">
      <alignment vertical="center"/>
      <protection locked="0"/>
    </xf>
    <xf numFmtId="0" fontId="26" fillId="0" borderId="9" xfId="0" applyFont="1" applyBorder="1" applyAlignment="1" applyProtection="1">
      <alignment horizontal="left" vertical="center"/>
      <protection locked="0"/>
    </xf>
    <xf numFmtId="38" fontId="26" fillId="0" borderId="9" xfId="3" applyFont="1" applyBorder="1" applyProtection="1">
      <alignment vertical="center"/>
      <protection locked="0"/>
    </xf>
    <xf numFmtId="0" fontId="26" fillId="0" borderId="14" xfId="0" applyFont="1" applyBorder="1" applyProtection="1">
      <alignment vertical="center"/>
      <protection locked="0"/>
    </xf>
    <xf numFmtId="38" fontId="26" fillId="0" borderId="14" xfId="3" applyFont="1" applyBorder="1" applyProtection="1">
      <alignment vertical="center"/>
      <protection locked="0"/>
    </xf>
    <xf numFmtId="0" fontId="26" fillId="5" borderId="9" xfId="0" applyFont="1" applyFill="1" applyBorder="1" applyProtection="1">
      <alignment vertical="center"/>
      <protection locked="0"/>
    </xf>
    <xf numFmtId="38" fontId="26" fillId="0" borderId="0" xfId="3" applyFont="1" applyBorder="1" applyProtection="1">
      <alignment vertical="center"/>
      <protection locked="0"/>
    </xf>
    <xf numFmtId="38" fontId="26" fillId="0" borderId="14" xfId="3" applyFont="1" applyBorder="1" applyProtection="1">
      <alignment vertical="center"/>
    </xf>
    <xf numFmtId="5" fontId="15" fillId="0" borderId="9" xfId="1" applyNumberFormat="1" applyFont="1" applyBorder="1" applyAlignment="1" applyProtection="1">
      <alignment horizontal="right" vertical="center"/>
    </xf>
    <xf numFmtId="5" fontId="18" fillId="2" borderId="11" xfId="2" applyNumberFormat="1" applyFont="1" applyFill="1" applyBorder="1" applyAlignment="1">
      <alignment vertical="center"/>
    </xf>
    <xf numFmtId="5" fontId="18" fillId="2" borderId="11" xfId="2" applyNumberFormat="1" applyFont="1" applyFill="1" applyBorder="1" applyAlignment="1">
      <alignment vertical="center" wrapText="1"/>
    </xf>
    <xf numFmtId="5" fontId="18" fillId="4" borderId="11" xfId="2" applyNumberFormat="1" applyFont="1" applyFill="1" applyBorder="1" applyAlignment="1">
      <alignment vertical="center"/>
    </xf>
    <xf numFmtId="5" fontId="18" fillId="4" borderId="11" xfId="2" applyNumberFormat="1" applyFont="1" applyFill="1" applyBorder="1" applyAlignment="1">
      <alignment vertical="center" wrapText="1"/>
    </xf>
    <xf numFmtId="38" fontId="12" fillId="0" borderId="0" xfId="3" applyFont="1" applyAlignment="1" applyProtection="1">
      <alignment horizontal="right" vertical="top"/>
      <protection locked="0"/>
    </xf>
    <xf numFmtId="0" fontId="12" fillId="0" borderId="0" xfId="2" applyFont="1" applyAlignment="1" applyProtection="1">
      <alignment horizontal="left" vertical="top" wrapText="1"/>
      <protection locked="0"/>
    </xf>
    <xf numFmtId="0" fontId="29" fillId="0" borderId="0" xfId="2" applyFont="1" applyAlignment="1" applyProtection="1">
      <alignment horizontal="left" vertical="top"/>
      <protection locked="0"/>
    </xf>
    <xf numFmtId="0" fontId="20" fillId="0" borderId="0" xfId="2" applyFont="1" applyAlignment="1" applyProtection="1">
      <alignment horizontal="left" vertical="top"/>
      <protection locked="0"/>
    </xf>
    <xf numFmtId="38" fontId="15" fillId="0" borderId="0" xfId="3" applyFont="1" applyAlignment="1" applyProtection="1">
      <alignment horizontal="right" vertical="top"/>
      <protection locked="0"/>
    </xf>
    <xf numFmtId="5" fontId="15" fillId="0" borderId="0" xfId="2" applyNumberFormat="1" applyFont="1" applyAlignment="1" applyProtection="1">
      <alignment horizontal="left" vertical="center"/>
      <protection locked="0"/>
    </xf>
    <xf numFmtId="0" fontId="12" fillId="0" borderId="0" xfId="2" applyFont="1" applyAlignment="1" applyProtection="1">
      <alignment horizontal="right" vertical="top"/>
      <protection locked="0"/>
    </xf>
    <xf numFmtId="38" fontId="15" fillId="0" borderId="0" xfId="3" applyFont="1" applyAlignment="1" applyProtection="1">
      <alignment horizontal="right" vertical="top" wrapText="1"/>
    </xf>
    <xf numFmtId="38" fontId="15" fillId="0" borderId="0" xfId="3" applyFont="1" applyAlignment="1" applyProtection="1">
      <alignment horizontal="right" vertical="top"/>
    </xf>
    <xf numFmtId="0" fontId="15" fillId="0" borderId="0" xfId="2" applyFont="1" applyAlignment="1">
      <alignment horizontal="right" vertical="top"/>
    </xf>
    <xf numFmtId="38" fontId="12" fillId="0" borderId="0" xfId="3" applyFont="1" applyAlignment="1" applyProtection="1">
      <alignment horizontal="right" vertical="top"/>
    </xf>
    <xf numFmtId="38" fontId="26" fillId="0" borderId="9" xfId="3" applyFont="1" applyBorder="1" applyAlignment="1" applyProtection="1">
      <alignment horizontal="center" vertical="center"/>
      <protection locked="0"/>
    </xf>
    <xf numFmtId="0" fontId="7" fillId="0" borderId="16" xfId="1" applyNumberFormat="1" applyFont="1" applyBorder="1" applyAlignment="1" applyProtection="1">
      <alignment vertical="center" wrapText="1"/>
      <protection locked="0"/>
    </xf>
    <xf numFmtId="5" fontId="12" fillId="0" borderId="0" xfId="1" applyNumberFormat="1" applyFont="1" applyBorder="1" applyAlignment="1" applyProtection="1">
      <alignment horizontal="right" vertical="top"/>
      <protection locked="0"/>
    </xf>
    <xf numFmtId="0" fontId="12" fillId="0" borderId="15" xfId="2" applyFont="1" applyBorder="1" applyAlignment="1" applyProtection="1">
      <alignment horizontal="left" vertical="top"/>
      <protection locked="0"/>
    </xf>
    <xf numFmtId="0" fontId="31" fillId="0" borderId="7" xfId="2" applyFont="1" applyBorder="1" applyAlignment="1" applyProtection="1">
      <alignment horizontal="left" vertical="top"/>
      <protection locked="0"/>
    </xf>
    <xf numFmtId="0" fontId="28" fillId="7" borderId="17" xfId="2" applyFont="1" applyFill="1" applyBorder="1" applyAlignment="1" applyProtection="1">
      <alignment horizontal="left" vertical="top"/>
      <protection locked="0"/>
    </xf>
    <xf numFmtId="0" fontId="30" fillId="7" borderId="18" xfId="2" applyFont="1" applyFill="1" applyBorder="1" applyAlignment="1" applyProtection="1">
      <alignment horizontal="right"/>
      <protection locked="0"/>
    </xf>
    <xf numFmtId="0" fontId="30" fillId="6" borderId="18" xfId="2" applyFont="1" applyFill="1" applyBorder="1" applyProtection="1">
      <protection locked="0"/>
    </xf>
    <xf numFmtId="0" fontId="30" fillId="6" borderId="16" xfId="2" applyFont="1" applyFill="1" applyBorder="1" applyProtection="1">
      <protection locked="0"/>
    </xf>
    <xf numFmtId="0" fontId="14" fillId="6" borderId="17" xfId="2" applyFont="1" applyFill="1" applyBorder="1" applyAlignment="1" applyProtection="1">
      <alignment vertical="top"/>
      <protection locked="0"/>
    </xf>
    <xf numFmtId="0" fontId="30" fillId="6" borderId="16" xfId="2" applyFont="1" applyFill="1" applyBorder="1" applyAlignment="1" applyProtection="1">
      <alignment horizontal="left" vertical="top"/>
      <protection locked="0"/>
    </xf>
    <xf numFmtId="0" fontId="30" fillId="7" borderId="16" xfId="2" applyFont="1" applyFill="1" applyBorder="1" applyAlignment="1" applyProtection="1">
      <alignment horizontal="left" vertical="top"/>
      <protection locked="0"/>
    </xf>
    <xf numFmtId="0" fontId="30" fillId="7" borderId="16" xfId="2" applyFont="1" applyFill="1" applyBorder="1" applyAlignment="1" applyProtection="1">
      <alignment horizontal="right" vertical="top"/>
      <protection locked="0"/>
    </xf>
    <xf numFmtId="5" fontId="32" fillId="0" borderId="0" xfId="1" applyNumberFormat="1" applyFont="1" applyAlignment="1" applyProtection="1">
      <alignment horizontal="right" vertical="center" wrapText="1"/>
      <protection locked="0"/>
    </xf>
    <xf numFmtId="0" fontId="33" fillId="0" borderId="0" xfId="4"/>
    <xf numFmtId="0" fontId="34" fillId="0" borderId="0" xfId="4" applyFont="1"/>
    <xf numFmtId="0" fontId="34" fillId="8" borderId="13" xfId="4" applyFont="1" applyFill="1" applyBorder="1"/>
    <xf numFmtId="0" fontId="33" fillId="8" borderId="13" xfId="4" applyFill="1" applyBorder="1"/>
    <xf numFmtId="0" fontId="15" fillId="0" borderId="0" xfId="2" applyFont="1" applyBorder="1" applyAlignment="1" applyProtection="1">
      <alignment horizontal="left" vertical="top"/>
      <protection locked="0"/>
    </xf>
    <xf numFmtId="5" fontId="15" fillId="0" borderId="0" xfId="2" applyNumberFormat="1" applyFont="1" applyBorder="1" applyAlignment="1" applyProtection="1">
      <alignment horizontal="right" vertical="top"/>
      <protection locked="0"/>
    </xf>
    <xf numFmtId="5" fontId="15" fillId="0" borderId="0" xfId="1" applyNumberFormat="1" applyFont="1" applyBorder="1" applyAlignment="1" applyProtection="1">
      <alignment horizontal="right" vertical="top"/>
      <protection locked="0"/>
    </xf>
    <xf numFmtId="5" fontId="16" fillId="0" borderId="0" xfId="1" applyNumberFormat="1" applyFont="1" applyBorder="1" applyAlignment="1" applyProtection="1">
      <alignment horizontal="right" vertical="top"/>
      <protection locked="0"/>
    </xf>
    <xf numFmtId="0" fontId="12" fillId="0" borderId="0" xfId="2" applyFont="1" applyBorder="1" applyAlignment="1" applyProtection="1">
      <alignment horizontal="left" vertical="top"/>
      <protection locked="0"/>
    </xf>
    <xf numFmtId="0" fontId="15" fillId="0" borderId="1" xfId="2" applyFont="1" applyBorder="1" applyAlignment="1" applyProtection="1">
      <alignment horizontal="left" vertical="top"/>
      <protection locked="0"/>
    </xf>
    <xf numFmtId="5" fontId="16" fillId="0" borderId="2" xfId="1" applyNumberFormat="1" applyFont="1" applyBorder="1" applyAlignment="1" applyProtection="1">
      <alignment horizontal="right" vertical="top"/>
      <protection locked="0"/>
    </xf>
    <xf numFmtId="5" fontId="15" fillId="0" borderId="9" xfId="2" applyNumberFormat="1" applyFont="1" applyBorder="1" applyAlignment="1" applyProtection="1">
      <alignment horizontal="right" vertical="top"/>
      <protection locked="0"/>
    </xf>
    <xf numFmtId="0" fontId="15" fillId="0" borderId="0" xfId="2" applyFont="1" applyBorder="1" applyAlignment="1" applyProtection="1">
      <alignment horizontal="right" vertical="center"/>
      <protection locked="0"/>
    </xf>
    <xf numFmtId="0" fontId="29" fillId="8" borderId="11" xfId="0" applyFont="1" applyFill="1" applyBorder="1" applyAlignment="1" applyProtection="1">
      <alignment horizontal="center" vertical="center"/>
      <protection locked="0"/>
    </xf>
    <xf numFmtId="0" fontId="26" fillId="8" borderId="11" xfId="0" applyFont="1" applyFill="1" applyBorder="1" applyProtection="1">
      <alignment vertical="center"/>
      <protection locked="0"/>
    </xf>
    <xf numFmtId="0" fontId="26" fillId="8" borderId="10" xfId="0" applyFont="1" applyFill="1" applyBorder="1" applyProtection="1">
      <alignment vertical="center"/>
      <protection locked="0"/>
    </xf>
    <xf numFmtId="0" fontId="37" fillId="8" borderId="12" xfId="0" applyFont="1" applyFill="1" applyBorder="1" applyAlignment="1" applyProtection="1">
      <alignment horizontal="left" vertical="center"/>
      <protection locked="0"/>
    </xf>
    <xf numFmtId="0" fontId="34" fillId="9" borderId="13" xfId="4" applyFont="1" applyFill="1" applyBorder="1"/>
    <xf numFmtId="0" fontId="34" fillId="9" borderId="0" xfId="4" applyFont="1" applyFill="1"/>
    <xf numFmtId="0" fontId="33" fillId="9" borderId="0" xfId="4" applyFill="1"/>
    <xf numFmtId="0" fontId="34" fillId="10" borderId="13" xfId="4" applyFont="1" applyFill="1" applyBorder="1"/>
    <xf numFmtId="0" fontId="33" fillId="11" borderId="13" xfId="4" applyFill="1" applyBorder="1"/>
    <xf numFmtId="0" fontId="34" fillId="8" borderId="0" xfId="4" applyFont="1" applyFill="1"/>
    <xf numFmtId="0" fontId="33" fillId="12" borderId="13" xfId="4" applyFill="1" applyBorder="1"/>
    <xf numFmtId="0" fontId="6" fillId="0" borderId="10" xfId="2" applyFont="1" applyBorder="1" applyAlignment="1" applyProtection="1">
      <alignment horizontal="center" vertical="top"/>
      <protection locked="0"/>
    </xf>
    <xf numFmtId="0" fontId="15" fillId="4" borderId="10" xfId="2" applyFont="1" applyFill="1" applyBorder="1" applyAlignment="1" applyProtection="1">
      <alignment horizontal="left" vertical="center"/>
      <protection locked="0"/>
    </xf>
    <xf numFmtId="176" fontId="15" fillId="0" borderId="9" xfId="2" applyNumberFormat="1" applyFont="1" applyBorder="1" applyAlignment="1" applyProtection="1">
      <alignment horizontal="left" vertical="top" wrapText="1"/>
      <protection locked="0"/>
    </xf>
    <xf numFmtId="5" fontId="15" fillId="0" borderId="9" xfId="2" applyNumberFormat="1" applyFont="1" applyBorder="1" applyAlignment="1" applyProtection="1">
      <alignment horizontal="left" vertical="top" wrapText="1"/>
      <protection locked="0"/>
    </xf>
    <xf numFmtId="176" fontId="5" fillId="0" borderId="9" xfId="2" applyNumberFormat="1" applyFont="1" applyBorder="1" applyAlignment="1" applyProtection="1">
      <alignment horizontal="center" vertical="top"/>
      <protection locked="0"/>
    </xf>
    <xf numFmtId="0" fontId="15" fillId="4" borderId="10" xfId="2" applyFont="1" applyFill="1" applyBorder="1" applyAlignment="1" applyProtection="1">
      <alignment horizontal="left" vertical="center"/>
      <protection locked="0"/>
    </xf>
    <xf numFmtId="5" fontId="6" fillId="0" borderId="12" xfId="2" applyNumberFormat="1" applyFont="1" applyBorder="1" applyAlignment="1" applyProtection="1">
      <alignment horizontal="center" vertical="top" wrapText="1"/>
      <protection locked="0"/>
    </xf>
    <xf numFmtId="5" fontId="15" fillId="0" borderId="12" xfId="2" applyNumberFormat="1" applyFont="1" applyBorder="1" applyAlignment="1" applyProtection="1">
      <alignment horizontal="left" vertical="top" wrapText="1"/>
      <protection locked="0"/>
    </xf>
    <xf numFmtId="5" fontId="15" fillId="0" borderId="0" xfId="1" applyNumberFormat="1" applyFont="1" applyBorder="1" applyAlignment="1" applyProtection="1">
      <alignment horizontal="right" vertical="center"/>
    </xf>
    <xf numFmtId="9" fontId="15" fillId="0" borderId="12" xfId="2" applyNumberFormat="1" applyFont="1" applyBorder="1" applyAlignment="1" applyProtection="1">
      <alignment horizontal="left" vertical="top" wrapText="1"/>
      <protection locked="0"/>
    </xf>
    <xf numFmtId="0" fontId="38" fillId="0" borderId="9" xfId="0" applyFont="1" applyBorder="1" applyProtection="1">
      <alignment vertical="center"/>
      <protection locked="0"/>
    </xf>
    <xf numFmtId="0" fontId="38" fillId="0" borderId="9" xfId="0" applyFont="1" applyBorder="1" applyAlignment="1" applyProtection="1">
      <alignment horizontal="left" vertical="center"/>
      <protection locked="0"/>
    </xf>
    <xf numFmtId="38" fontId="38" fillId="0" borderId="9" xfId="3" applyFont="1" applyBorder="1" applyProtection="1">
      <alignment vertical="center"/>
      <protection locked="0"/>
    </xf>
    <xf numFmtId="38" fontId="38" fillId="0" borderId="9" xfId="3" applyFont="1" applyBorder="1" applyAlignment="1" applyProtection="1">
      <alignment horizontal="center" vertical="center"/>
      <protection locked="0"/>
    </xf>
    <xf numFmtId="0" fontId="38" fillId="0" borderId="0" xfId="0" applyFont="1" applyProtection="1">
      <alignment vertical="center"/>
      <protection locked="0"/>
    </xf>
    <xf numFmtId="0" fontId="39" fillId="0" borderId="9" xfId="2" applyFont="1" applyBorder="1" applyAlignment="1" applyProtection="1">
      <alignment horizontal="left" vertical="top" wrapText="1"/>
      <protection locked="0"/>
    </xf>
    <xf numFmtId="5" fontId="39" fillId="0" borderId="9" xfId="2" applyNumberFormat="1" applyFont="1" applyBorder="1" applyAlignment="1" applyProtection="1">
      <alignment horizontal="left" vertical="top" wrapText="1"/>
      <protection locked="0"/>
    </xf>
    <xf numFmtId="0" fontId="40" fillId="0" borderId="9" xfId="0" applyFont="1" applyBorder="1" applyAlignment="1" applyProtection="1">
      <alignment horizontal="left" vertical="center"/>
      <protection locked="0"/>
    </xf>
    <xf numFmtId="38" fontId="40" fillId="0" borderId="9" xfId="3" applyFont="1" applyBorder="1" applyProtection="1">
      <alignment vertical="center"/>
      <protection locked="0"/>
    </xf>
    <xf numFmtId="56" fontId="10" fillId="0" borderId="9" xfId="2" quotePrefix="1" applyNumberFormat="1" applyFont="1" applyBorder="1" applyAlignment="1" applyProtection="1">
      <alignment horizontal="center" vertical="center"/>
      <protection locked="0"/>
    </xf>
    <xf numFmtId="0" fontId="33" fillId="0" borderId="0" xfId="4" quotePrefix="1"/>
    <xf numFmtId="0" fontId="6" fillId="0" borderId="10" xfId="2" applyFont="1" applyBorder="1" applyAlignment="1" applyProtection="1">
      <alignment horizontal="center" vertical="top"/>
      <protection locked="0"/>
    </xf>
    <xf numFmtId="0" fontId="29" fillId="0" borderId="0" xfId="0" applyFont="1" applyAlignment="1" applyProtection="1">
      <alignment horizontal="center" vertical="center"/>
      <protection locked="0"/>
    </xf>
    <xf numFmtId="176" fontId="41" fillId="0" borderId="9" xfId="2" applyNumberFormat="1" applyFont="1" applyBorder="1" applyAlignment="1" applyProtection="1">
      <alignment horizontal="center" vertical="top"/>
      <protection locked="0"/>
    </xf>
    <xf numFmtId="176" fontId="41" fillId="0" borderId="9" xfId="2" applyNumberFormat="1" applyFont="1" applyBorder="1" applyAlignment="1" applyProtection="1">
      <alignment horizontal="center" vertical="center"/>
      <protection locked="0"/>
    </xf>
    <xf numFmtId="9" fontId="15" fillId="0" borderId="9" xfId="2" applyNumberFormat="1" applyFont="1" applyBorder="1" applyAlignment="1" applyProtection="1">
      <alignment horizontal="left" vertical="top"/>
      <protection locked="0"/>
    </xf>
    <xf numFmtId="0" fontId="15" fillId="0" borderId="11" xfId="2" applyFont="1" applyBorder="1" applyAlignment="1" applyProtection="1">
      <alignment horizontal="left" vertical="top" wrapText="1"/>
      <protection locked="0"/>
    </xf>
    <xf numFmtId="0" fontId="6" fillId="0" borderId="9" xfId="2" applyFont="1" applyBorder="1" applyAlignment="1" applyProtection="1">
      <alignment horizontal="left" vertical="top" wrapText="1"/>
      <protection locked="0"/>
    </xf>
    <xf numFmtId="5" fontId="15" fillId="0" borderId="9" xfId="1" applyNumberFormat="1" applyFont="1" applyBorder="1" applyAlignment="1" applyProtection="1">
      <alignment horizontal="right" vertical="top"/>
      <protection locked="0"/>
    </xf>
    <xf numFmtId="0" fontId="29" fillId="0" borderId="0" xfId="0" applyFont="1" applyAlignment="1" applyProtection="1">
      <alignment horizontal="center" vertical="center"/>
      <protection locked="0"/>
    </xf>
    <xf numFmtId="0" fontId="34" fillId="0" borderId="13" xfId="4" applyFont="1" applyFill="1" applyBorder="1"/>
    <xf numFmtId="0" fontId="23" fillId="0" borderId="0" xfId="2" applyFont="1" applyBorder="1" applyAlignment="1" applyProtection="1">
      <alignment horizontal="center" vertical="center"/>
      <protection locked="0"/>
    </xf>
    <xf numFmtId="0" fontId="42" fillId="0" borderId="0" xfId="2" applyFont="1" applyBorder="1" applyAlignment="1" applyProtection="1">
      <alignment horizontal="left" vertical="center"/>
      <protection locked="0"/>
    </xf>
    <xf numFmtId="176" fontId="6" fillId="0" borderId="12" xfId="2" applyNumberFormat="1" applyFont="1" applyBorder="1" applyAlignment="1" applyProtection="1">
      <alignment horizontal="left" vertical="top" wrapText="1"/>
      <protection locked="0"/>
    </xf>
    <xf numFmtId="176" fontId="6" fillId="0" borderId="11" xfId="2" applyNumberFormat="1" applyFont="1" applyBorder="1" applyAlignment="1" applyProtection="1">
      <alignment horizontal="left" vertical="top" wrapText="1"/>
      <protection locked="0"/>
    </xf>
    <xf numFmtId="176" fontId="6" fillId="0" borderId="10" xfId="2" applyNumberFormat="1" applyFont="1" applyBorder="1" applyAlignment="1" applyProtection="1">
      <alignment horizontal="left" vertical="top" wrapText="1"/>
      <protection locked="0"/>
    </xf>
    <xf numFmtId="0" fontId="23" fillId="0" borderId="7" xfId="2" applyFont="1" applyBorder="1" applyAlignment="1" applyProtection="1">
      <alignment horizontal="center" vertical="center"/>
      <protection locked="0"/>
    </xf>
    <xf numFmtId="176" fontId="17" fillId="0" borderId="12" xfId="2" applyNumberFormat="1" applyFont="1" applyBorder="1" applyAlignment="1" applyProtection="1">
      <alignment horizontal="left" vertical="center" wrapText="1"/>
      <protection locked="0"/>
    </xf>
    <xf numFmtId="176" fontId="17" fillId="0" borderId="11" xfId="2" applyNumberFormat="1" applyFont="1" applyBorder="1" applyAlignment="1" applyProtection="1">
      <alignment horizontal="left" vertical="center" wrapText="1"/>
      <protection locked="0"/>
    </xf>
    <xf numFmtId="176" fontId="17" fillId="0" borderId="10" xfId="2" applyNumberFormat="1" applyFont="1" applyBorder="1" applyAlignment="1" applyProtection="1">
      <alignment horizontal="left" vertical="center" wrapText="1"/>
      <protection locked="0"/>
    </xf>
    <xf numFmtId="176" fontId="8" fillId="0" borderId="12" xfId="1" applyNumberFormat="1" applyFont="1" applyBorder="1" applyAlignment="1" applyProtection="1">
      <alignment horizontal="left" vertical="center" wrapText="1"/>
      <protection locked="0"/>
    </xf>
    <xf numFmtId="176" fontId="8" fillId="0" borderId="11" xfId="1" applyNumberFormat="1" applyFont="1" applyBorder="1" applyAlignment="1" applyProtection="1">
      <alignment horizontal="left" vertical="center" wrapText="1"/>
      <protection locked="0"/>
    </xf>
    <xf numFmtId="176" fontId="8" fillId="0" borderId="10" xfId="1" applyNumberFormat="1" applyFont="1" applyBorder="1" applyAlignment="1" applyProtection="1">
      <alignment horizontal="left" vertical="center" wrapText="1"/>
      <protection locked="0"/>
    </xf>
    <xf numFmtId="0" fontId="6" fillId="0" borderId="12" xfId="2" applyFont="1" applyBorder="1" applyAlignment="1" applyProtection="1">
      <alignment horizontal="center" vertical="top"/>
      <protection locked="0"/>
    </xf>
    <xf numFmtId="0" fontId="6" fillId="0" borderId="11" xfId="2" applyFont="1" applyBorder="1" applyAlignment="1" applyProtection="1">
      <alignment horizontal="center" vertical="top"/>
      <protection locked="0"/>
    </xf>
    <xf numFmtId="0" fontId="6" fillId="0" borderId="10" xfId="2" applyFont="1" applyBorder="1" applyAlignment="1" applyProtection="1">
      <alignment horizontal="center" vertical="top"/>
      <protection locked="0"/>
    </xf>
    <xf numFmtId="0" fontId="39" fillId="0" borderId="12" xfId="2" applyFont="1" applyBorder="1" applyAlignment="1" applyProtection="1">
      <alignment horizontal="left" vertical="top" wrapText="1"/>
      <protection locked="0"/>
    </xf>
    <xf numFmtId="0" fontId="39" fillId="0" borderId="11" xfId="2" applyFont="1" applyBorder="1" applyAlignment="1" applyProtection="1">
      <alignment horizontal="left" vertical="top" wrapText="1"/>
      <protection locked="0"/>
    </xf>
    <xf numFmtId="0" fontId="39" fillId="0" borderId="10"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3" xfId="2" applyFont="1" applyBorder="1" applyAlignment="1" applyProtection="1">
      <alignment horizontal="left" vertical="top" wrapText="1"/>
      <protection locked="0"/>
    </xf>
    <xf numFmtId="0" fontId="18" fillId="4" borderId="11" xfId="2" applyFont="1" applyFill="1" applyBorder="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0" fillId="0" borderId="16" xfId="0" applyBorder="1" applyAlignment="1">
      <alignment vertical="center"/>
    </xf>
    <xf numFmtId="0" fontId="0" fillId="0" borderId="17" xfId="0" applyBorder="1" applyAlignment="1">
      <alignment vertical="center"/>
    </xf>
    <xf numFmtId="0" fontId="29" fillId="0" borderId="21" xfId="0" applyFont="1" applyBorder="1" applyAlignment="1" applyProtection="1">
      <alignment horizontal="center" vertical="center"/>
      <protection locked="0"/>
    </xf>
    <xf numFmtId="0" fontId="0" fillId="0" borderId="0"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36" fillId="0" borderId="13"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0" fillId="0" borderId="16" xfId="0" applyBorder="1" applyAlignment="1">
      <alignment horizontal="left" vertical="center"/>
    </xf>
    <xf numFmtId="0" fontId="0" fillId="0" borderId="17" xfId="0" applyBorder="1" applyAlignment="1">
      <alignment horizontal="left" vertical="center"/>
    </xf>
    <xf numFmtId="0" fontId="29" fillId="0" borderId="21" xfId="0" applyFont="1" applyBorder="1" applyAlignment="1" applyProtection="1">
      <alignment horizontal="left" vertical="center"/>
      <protection locked="0"/>
    </xf>
    <xf numFmtId="0" fontId="0" fillId="0" borderId="0" xfId="0"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cellXfs>
  <cellStyles count="6">
    <cellStyle name="桁区切り" xfId="3" builtinId="6"/>
    <cellStyle name="桁区切り 2" xfId="1" xr:uid="{00000000-0005-0000-0000-000000000000}"/>
    <cellStyle name="標準" xfId="0" builtinId="0"/>
    <cellStyle name="標準 2" xfId="2" xr:uid="{00000000-0005-0000-0000-000002000000}"/>
    <cellStyle name="標準 3" xfId="4" xr:uid="{482E5744-090B-47BE-94F0-C3C1F373B7B8}"/>
    <cellStyle name="標準 4 2" xfId="5" xr:uid="{22388F6E-17DE-416F-BBD8-17C019103CE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3C3B-954A-2849-9D58-77EB8FD15FDA}">
  <dimension ref="B1:W58"/>
  <sheetViews>
    <sheetView tabSelected="1" zoomScale="60" zoomScaleNormal="60" workbookViewId="0">
      <selection activeCell="B1" sqref="B1:Q1"/>
    </sheetView>
  </sheetViews>
  <sheetFormatPr baseColWidth="10" defaultColWidth="13" defaultRowHeight="19" outlineLevelCol="1"/>
  <cols>
    <col min="1" max="1" width="2" style="1" customWidth="1"/>
    <col min="2" max="2" width="8.6640625" style="1" customWidth="1"/>
    <col min="3" max="3" width="4.6640625" style="1" customWidth="1"/>
    <col min="4" max="4" width="41.6640625" style="1" customWidth="1"/>
    <col min="5" max="5" width="27.33203125" style="1" bestFit="1" customWidth="1"/>
    <col min="6" max="6" width="41.6640625" style="1" customWidth="1"/>
    <col min="7" max="7" width="21.5" style="69" bestFit="1" customWidth="1"/>
    <col min="8" max="9" width="21.5" style="69" customWidth="1"/>
    <col min="10" max="10" width="10" style="1" bestFit="1" customWidth="1"/>
    <col min="11" max="11" width="19.1640625" style="1" customWidth="1"/>
    <col min="12" max="12" width="21" style="20" customWidth="1"/>
    <col min="13" max="13" width="17" style="1" customWidth="1"/>
    <col min="14" max="14" width="21.1640625" style="1" customWidth="1"/>
    <col min="15" max="15" width="41" style="20" customWidth="1"/>
    <col min="16" max="16" width="19.1640625" style="1" customWidth="1"/>
    <col min="17" max="17" width="3.6640625" style="1" customWidth="1"/>
    <col min="18" max="18" width="2.5" style="1" customWidth="1"/>
    <col min="19" max="22" width="15.6640625" style="32" hidden="1" customWidth="1" outlineLevel="1"/>
    <col min="23" max="23" width="13" style="1" collapsed="1"/>
    <col min="24" max="16384" width="13" style="1"/>
  </cols>
  <sheetData>
    <row r="1" spans="2:22" ht="44" customHeight="1" thickBot="1">
      <c r="B1" s="174" t="s">
        <v>0</v>
      </c>
      <c r="C1" s="174"/>
      <c r="D1" s="174"/>
      <c r="E1" s="174"/>
      <c r="F1" s="174"/>
      <c r="G1" s="174"/>
      <c r="H1" s="174"/>
      <c r="I1" s="174"/>
      <c r="J1" s="174"/>
      <c r="K1" s="174"/>
      <c r="L1" s="174"/>
      <c r="M1" s="174"/>
      <c r="N1" s="174"/>
      <c r="O1" s="174"/>
      <c r="P1" s="174"/>
      <c r="Q1" s="174"/>
    </row>
    <row r="2" spans="2:22" ht="44" customHeight="1" thickBot="1">
      <c r="B2" s="169"/>
      <c r="C2" s="169"/>
      <c r="D2" s="170" t="s">
        <v>693</v>
      </c>
      <c r="E2" s="169"/>
      <c r="F2" s="169"/>
      <c r="G2" s="169"/>
      <c r="H2" s="169"/>
      <c r="I2" s="169"/>
      <c r="J2" s="169"/>
      <c r="K2" s="169"/>
      <c r="L2" s="169"/>
      <c r="M2" s="169"/>
      <c r="N2" s="169"/>
      <c r="O2" s="169"/>
      <c r="P2" s="169"/>
      <c r="Q2" s="169"/>
    </row>
    <row r="3" spans="2:22">
      <c r="B3" s="2"/>
      <c r="C3" s="3"/>
      <c r="D3" s="3"/>
      <c r="E3" s="3"/>
      <c r="F3" s="3"/>
      <c r="G3" s="4"/>
      <c r="H3" s="4"/>
      <c r="I3" s="4"/>
      <c r="J3" s="3"/>
      <c r="K3" s="3"/>
      <c r="L3" s="5"/>
      <c r="M3" s="3"/>
      <c r="N3" s="3"/>
      <c r="O3" s="5"/>
      <c r="P3" s="5"/>
      <c r="Q3" s="6"/>
    </row>
    <row r="4" spans="2:22" ht="60" customHeight="1">
      <c r="B4" s="7"/>
      <c r="D4" s="8" t="s">
        <v>1</v>
      </c>
      <c r="E4" s="175"/>
      <c r="F4" s="176"/>
      <c r="G4" s="176"/>
      <c r="H4" s="176"/>
      <c r="I4" s="176"/>
      <c r="J4" s="177"/>
      <c r="K4" s="113" t="s">
        <v>2</v>
      </c>
      <c r="L4" s="178"/>
      <c r="M4" s="179"/>
      <c r="N4" s="180"/>
      <c r="O4" s="10" t="s">
        <v>3</v>
      </c>
      <c r="P4" s="142"/>
      <c r="Q4" s="11"/>
    </row>
    <row r="5" spans="2:22" ht="60" customHeight="1">
      <c r="B5" s="12"/>
      <c r="D5" s="8" t="s">
        <v>4</v>
      </c>
      <c r="E5" s="175"/>
      <c r="F5" s="176"/>
      <c r="G5" s="176"/>
      <c r="H5" s="176"/>
      <c r="I5" s="176"/>
      <c r="J5" s="177"/>
      <c r="K5" s="9"/>
      <c r="L5" s="101"/>
      <c r="M5" s="113" t="s">
        <v>5</v>
      </c>
      <c r="N5" s="161"/>
      <c r="O5" s="13" t="s">
        <v>6</v>
      </c>
      <c r="P5" s="157" t="s">
        <v>658</v>
      </c>
      <c r="Q5" s="11"/>
    </row>
    <row r="6" spans="2:22" ht="15" customHeight="1" thickBot="1">
      <c r="B6" s="14"/>
      <c r="C6" s="15"/>
      <c r="D6" s="15"/>
      <c r="E6" s="15"/>
      <c r="F6" s="15"/>
      <c r="G6" s="16"/>
      <c r="H6" s="16"/>
      <c r="I6" s="16"/>
      <c r="J6" s="15"/>
      <c r="K6" s="15"/>
      <c r="L6" s="17"/>
      <c r="M6" s="15"/>
      <c r="N6" s="104"/>
      <c r="O6" s="17"/>
      <c r="P6" s="15"/>
      <c r="Q6" s="18"/>
    </row>
    <row r="7" spans="2:22" ht="15" customHeight="1" thickBot="1">
      <c r="G7" s="19"/>
      <c r="H7" s="19"/>
      <c r="I7" s="19"/>
      <c r="O7" s="21"/>
    </row>
    <row r="8" spans="2:22" ht="36" customHeight="1">
      <c r="B8" s="22" t="s">
        <v>7</v>
      </c>
      <c r="C8" s="23"/>
      <c r="D8" s="23"/>
      <c r="E8" s="23"/>
      <c r="F8" s="23"/>
      <c r="G8" s="24"/>
      <c r="H8" s="24"/>
      <c r="I8" s="24"/>
      <c r="J8" s="23"/>
      <c r="K8" s="23"/>
      <c r="L8" s="25"/>
      <c r="M8" s="23"/>
      <c r="N8" s="23"/>
      <c r="O8" s="25"/>
      <c r="P8" s="23"/>
      <c r="Q8" s="6"/>
      <c r="S8" s="92" t="s">
        <v>8</v>
      </c>
      <c r="T8" s="93"/>
      <c r="V8" s="93"/>
    </row>
    <row r="9" spans="2:22" ht="48.75" customHeight="1">
      <c r="B9" s="7"/>
      <c r="C9" s="26" t="s">
        <v>9</v>
      </c>
      <c r="D9" s="159" t="s">
        <v>10</v>
      </c>
      <c r="E9" s="27" t="s">
        <v>11</v>
      </c>
      <c r="F9" s="28" t="s">
        <v>12</v>
      </c>
      <c r="G9" s="29" t="s">
        <v>603</v>
      </c>
      <c r="H9" s="144" t="s">
        <v>604</v>
      </c>
      <c r="I9" s="144" t="s">
        <v>637</v>
      </c>
      <c r="J9" s="181" t="s">
        <v>14</v>
      </c>
      <c r="K9" s="182"/>
      <c r="L9" s="182"/>
      <c r="M9" s="182"/>
      <c r="N9" s="182"/>
      <c r="O9" s="182"/>
      <c r="P9" s="183"/>
      <c r="Q9" s="11"/>
      <c r="S9" s="32" t="s">
        <v>15</v>
      </c>
      <c r="T9" s="93"/>
      <c r="V9" s="93"/>
    </row>
    <row r="10" spans="2:22" ht="13.5" customHeight="1">
      <c r="B10" s="30"/>
      <c r="C10" s="31"/>
      <c r="D10" s="32"/>
      <c r="E10" s="32"/>
      <c r="F10" s="32"/>
      <c r="G10" s="33"/>
      <c r="H10" s="33"/>
      <c r="I10" s="33"/>
      <c r="J10" s="32"/>
      <c r="K10" s="32"/>
      <c r="L10" s="34"/>
      <c r="M10" s="32"/>
      <c r="N10" s="32"/>
      <c r="O10" s="34"/>
      <c r="P10" s="32"/>
      <c r="Q10" s="11"/>
      <c r="T10" s="93"/>
      <c r="V10" s="93"/>
    </row>
    <row r="11" spans="2:22" ht="64.25" customHeight="1">
      <c r="B11" s="35"/>
      <c r="C11" s="36">
        <v>1</v>
      </c>
      <c r="D11" s="140"/>
      <c r="E11" s="37"/>
      <c r="F11" s="37"/>
      <c r="G11" s="141"/>
      <c r="H11" s="147">
        <v>0.1</v>
      </c>
      <c r="I11" s="145">
        <f>IFERROR(ROUNDDOWN(G11/(1+H11),0),G11)</f>
        <v>0</v>
      </c>
      <c r="J11" s="171"/>
      <c r="K11" s="172"/>
      <c r="L11" s="172"/>
      <c r="M11" s="172"/>
      <c r="N11" s="172"/>
      <c r="O11" s="172"/>
      <c r="P11" s="173"/>
      <c r="Q11" s="11"/>
      <c r="S11" s="39" t="s">
        <v>16</v>
      </c>
      <c r="T11" s="96">
        <f>SUMIF($E$11:$E$25,S11,$G$11:$G$25)</f>
        <v>0</v>
      </c>
      <c r="U11" s="39" t="s">
        <v>17</v>
      </c>
      <c r="V11" s="97">
        <f>SUMIF($E$11:$E$25,U11,$G$11:$G$25)</f>
        <v>0</v>
      </c>
    </row>
    <row r="12" spans="2:22" ht="64.25" customHeight="1">
      <c r="B12" s="7"/>
      <c r="C12" s="36">
        <v>2</v>
      </c>
      <c r="D12" s="140"/>
      <c r="E12" s="37"/>
      <c r="F12" s="37"/>
      <c r="G12" s="141"/>
      <c r="H12" s="147">
        <v>0.1</v>
      </c>
      <c r="I12" s="145">
        <f t="shared" ref="I12:I25" si="0">IFERROR(ROUNDDOWN(G12/(1+H12),0),G12)</f>
        <v>0</v>
      </c>
      <c r="J12" s="171"/>
      <c r="K12" s="172"/>
      <c r="L12" s="172"/>
      <c r="M12" s="172"/>
      <c r="N12" s="172"/>
      <c r="O12" s="172"/>
      <c r="P12" s="173"/>
      <c r="Q12" s="11"/>
      <c r="S12" s="39" t="s">
        <v>18</v>
      </c>
      <c r="T12" s="96">
        <f>SUMIF($E$11:$E$25,S12,$G$11:$G$25)</f>
        <v>0</v>
      </c>
      <c r="U12" s="39" t="s">
        <v>19</v>
      </c>
      <c r="V12" s="97">
        <f>SUMIF($E$11:$E$25,U12,$G$11:$G$25)</f>
        <v>0</v>
      </c>
    </row>
    <row r="13" spans="2:22" ht="64.25" customHeight="1">
      <c r="B13" s="7" t="s">
        <v>20</v>
      </c>
      <c r="C13" s="36">
        <v>3</v>
      </c>
      <c r="D13" s="140"/>
      <c r="E13" s="37"/>
      <c r="F13" s="37"/>
      <c r="G13" s="141"/>
      <c r="H13" s="147">
        <v>0.1</v>
      </c>
      <c r="I13" s="145">
        <f t="shared" si="0"/>
        <v>0</v>
      </c>
      <c r="J13" s="171"/>
      <c r="K13" s="172"/>
      <c r="L13" s="172"/>
      <c r="M13" s="172"/>
      <c r="N13" s="172"/>
      <c r="O13" s="172"/>
      <c r="P13" s="173"/>
      <c r="Q13" s="11"/>
      <c r="S13" s="39" t="s">
        <v>21</v>
      </c>
      <c r="T13" s="96">
        <f>SUMIF($E$11:$E$25,S13,$G$11:$G$25)</f>
        <v>0</v>
      </c>
      <c r="U13" s="39" t="s">
        <v>22</v>
      </c>
      <c r="V13" s="97">
        <f>SUMIF($E$11:$E$25,U13,$G$11:$G$25)</f>
        <v>0</v>
      </c>
    </row>
    <row r="14" spans="2:22" ht="64.25" customHeight="1">
      <c r="B14" s="7"/>
      <c r="C14" s="36">
        <v>4</v>
      </c>
      <c r="D14" s="140"/>
      <c r="E14" s="37"/>
      <c r="F14" s="37"/>
      <c r="G14" s="141"/>
      <c r="H14" s="147">
        <v>0.1</v>
      </c>
      <c r="I14" s="145">
        <f t="shared" si="0"/>
        <v>0</v>
      </c>
      <c r="J14" s="171"/>
      <c r="K14" s="172"/>
      <c r="L14" s="172"/>
      <c r="M14" s="172"/>
      <c r="N14" s="172"/>
      <c r="O14" s="172"/>
      <c r="P14" s="173"/>
      <c r="Q14" s="11"/>
      <c r="S14" s="32" t="s">
        <v>23</v>
      </c>
      <c r="T14" s="93"/>
      <c r="V14" s="93"/>
    </row>
    <row r="15" spans="2:22" ht="64.25" customHeight="1">
      <c r="B15" s="7"/>
      <c r="C15" s="36">
        <v>5</v>
      </c>
      <c r="D15" s="140"/>
      <c r="E15" s="37"/>
      <c r="F15" s="37"/>
      <c r="G15" s="141"/>
      <c r="H15" s="147">
        <v>0.1</v>
      </c>
      <c r="I15" s="145">
        <f t="shared" si="0"/>
        <v>0</v>
      </c>
      <c r="J15" s="171"/>
      <c r="K15" s="172"/>
      <c r="L15" s="172"/>
      <c r="M15" s="172"/>
      <c r="N15" s="172"/>
      <c r="O15" s="172"/>
      <c r="P15" s="173"/>
      <c r="Q15" s="11"/>
      <c r="T15" s="39" t="s">
        <v>24</v>
      </c>
      <c r="U15" s="39" t="s">
        <v>25</v>
      </c>
      <c r="V15" s="93"/>
    </row>
    <row r="16" spans="2:22" ht="64.25" customHeight="1">
      <c r="B16" s="7"/>
      <c r="C16" s="36">
        <v>6</v>
      </c>
      <c r="D16" s="140"/>
      <c r="E16" s="37"/>
      <c r="F16" s="37"/>
      <c r="G16" s="141"/>
      <c r="H16" s="147">
        <v>0.1</v>
      </c>
      <c r="I16" s="145">
        <f t="shared" si="0"/>
        <v>0</v>
      </c>
      <c r="J16" s="171"/>
      <c r="K16" s="172"/>
      <c r="L16" s="172"/>
      <c r="M16" s="172"/>
      <c r="N16" s="172"/>
      <c r="O16" s="172"/>
      <c r="P16" s="173"/>
      <c r="Q16" s="11"/>
      <c r="S16" s="39" t="s">
        <v>26</v>
      </c>
      <c r="T16" s="97">
        <f>SUM(T11,V11,T12,V12)</f>
        <v>0</v>
      </c>
      <c r="U16" s="98" t="str">
        <f>IF($N$4=0,"",ROUNDDOWN(T16/$N$4,0))</f>
        <v/>
      </c>
      <c r="V16" s="93"/>
    </row>
    <row r="17" spans="2:22" ht="64.25" customHeight="1">
      <c r="B17" s="7"/>
      <c r="C17" s="36">
        <v>7</v>
      </c>
      <c r="D17" s="140"/>
      <c r="E17" s="37"/>
      <c r="F17" s="37"/>
      <c r="G17" s="141"/>
      <c r="H17" s="147">
        <v>0.1</v>
      </c>
      <c r="I17" s="145">
        <f t="shared" si="0"/>
        <v>0</v>
      </c>
      <c r="J17" s="171"/>
      <c r="K17" s="172"/>
      <c r="L17" s="172"/>
      <c r="M17" s="172"/>
      <c r="N17" s="172"/>
      <c r="O17" s="172"/>
      <c r="P17" s="173"/>
      <c r="Q17" s="11"/>
      <c r="S17" s="39" t="s">
        <v>27</v>
      </c>
      <c r="T17" s="97">
        <f>T13</f>
        <v>0</v>
      </c>
      <c r="U17" s="98" t="str">
        <f>IF($N$4=0,"",ROUNDDOWN(T17/$N$4,0))</f>
        <v/>
      </c>
      <c r="V17" s="93"/>
    </row>
    <row r="18" spans="2:22" ht="64.25" customHeight="1">
      <c r="B18" s="7"/>
      <c r="C18" s="36">
        <v>8</v>
      </c>
      <c r="D18" s="140"/>
      <c r="E18" s="37"/>
      <c r="F18" s="37"/>
      <c r="G18" s="141"/>
      <c r="H18" s="147">
        <v>0.1</v>
      </c>
      <c r="I18" s="145">
        <f t="shared" si="0"/>
        <v>0</v>
      </c>
      <c r="J18" s="171"/>
      <c r="K18" s="172"/>
      <c r="L18" s="172"/>
      <c r="M18" s="172"/>
      <c r="N18" s="172"/>
      <c r="O18" s="172"/>
      <c r="P18" s="173"/>
      <c r="Q18" s="11"/>
      <c r="S18" s="39" t="s">
        <v>28</v>
      </c>
      <c r="T18" s="97">
        <f>V13</f>
        <v>0</v>
      </c>
      <c r="U18" s="98" t="str">
        <f>IF($N$4=0,"",ROUNDDOWN(T18/$N$4,0))</f>
        <v/>
      </c>
      <c r="V18" s="93"/>
    </row>
    <row r="19" spans="2:22" ht="64.25" customHeight="1">
      <c r="B19" s="7"/>
      <c r="C19" s="36">
        <v>9</v>
      </c>
      <c r="D19" s="140"/>
      <c r="E19" s="37"/>
      <c r="F19" s="37"/>
      <c r="G19" s="141"/>
      <c r="H19" s="147">
        <v>0.1</v>
      </c>
      <c r="I19" s="145">
        <f t="shared" si="0"/>
        <v>0</v>
      </c>
      <c r="J19" s="187"/>
      <c r="K19" s="188"/>
      <c r="L19" s="188"/>
      <c r="M19" s="188"/>
      <c r="N19" s="188"/>
      <c r="O19" s="188"/>
      <c r="P19" s="189"/>
      <c r="Q19" s="11"/>
    </row>
    <row r="20" spans="2:22" ht="64.25" customHeight="1">
      <c r="B20" s="7"/>
      <c r="C20" s="36">
        <v>10</v>
      </c>
      <c r="D20" s="140"/>
      <c r="E20" s="37"/>
      <c r="F20" s="37"/>
      <c r="G20" s="141"/>
      <c r="H20" s="147">
        <v>0.1</v>
      </c>
      <c r="I20" s="145">
        <f t="shared" si="0"/>
        <v>0</v>
      </c>
      <c r="J20" s="187"/>
      <c r="K20" s="188"/>
      <c r="L20" s="188"/>
      <c r="M20" s="188"/>
      <c r="N20" s="188"/>
      <c r="O20" s="188"/>
      <c r="P20" s="189"/>
      <c r="Q20" s="11"/>
    </row>
    <row r="21" spans="2:22" ht="64.25" customHeight="1">
      <c r="B21" s="7"/>
      <c r="C21" s="36">
        <v>11</v>
      </c>
      <c r="D21" s="140"/>
      <c r="E21" s="37"/>
      <c r="F21" s="153"/>
      <c r="G21" s="154"/>
      <c r="H21" s="147">
        <v>0.1</v>
      </c>
      <c r="I21" s="145">
        <f t="shared" si="0"/>
        <v>0</v>
      </c>
      <c r="J21" s="184"/>
      <c r="K21" s="185"/>
      <c r="L21" s="185"/>
      <c r="M21" s="185"/>
      <c r="N21" s="185"/>
      <c r="O21" s="185"/>
      <c r="P21" s="186"/>
      <c r="Q21" s="11"/>
    </row>
    <row r="22" spans="2:22" ht="64.25" customHeight="1">
      <c r="B22" s="7"/>
      <c r="C22" s="36">
        <v>12</v>
      </c>
      <c r="D22" s="140"/>
      <c r="E22" s="37"/>
      <c r="F22" s="153"/>
      <c r="G22" s="154"/>
      <c r="H22" s="147">
        <v>0.1</v>
      </c>
      <c r="I22" s="145">
        <f t="shared" si="0"/>
        <v>0</v>
      </c>
      <c r="J22" s="184"/>
      <c r="K22" s="185"/>
      <c r="L22" s="185"/>
      <c r="M22" s="185"/>
      <c r="N22" s="185"/>
      <c r="O22" s="185"/>
      <c r="P22" s="186"/>
      <c r="Q22" s="11"/>
    </row>
    <row r="23" spans="2:22" ht="64.25" customHeight="1">
      <c r="B23" s="7"/>
      <c r="C23" s="36">
        <v>13</v>
      </c>
      <c r="D23" s="140"/>
      <c r="E23" s="37"/>
      <c r="F23" s="153"/>
      <c r="G23" s="154"/>
      <c r="H23" s="147">
        <v>0.1</v>
      </c>
      <c r="I23" s="145">
        <f t="shared" si="0"/>
        <v>0</v>
      </c>
      <c r="J23" s="184"/>
      <c r="K23" s="185"/>
      <c r="L23" s="185"/>
      <c r="M23" s="185"/>
      <c r="N23" s="185"/>
      <c r="O23" s="185"/>
      <c r="P23" s="186"/>
      <c r="Q23" s="11"/>
    </row>
    <row r="24" spans="2:22" ht="64.25" customHeight="1">
      <c r="B24" s="7"/>
      <c r="C24" s="36">
        <v>14</v>
      </c>
      <c r="D24" s="140"/>
      <c r="E24" s="37"/>
      <c r="F24" s="153"/>
      <c r="G24" s="154"/>
      <c r="H24" s="147">
        <v>0.1</v>
      </c>
      <c r="I24" s="145">
        <f t="shared" si="0"/>
        <v>0</v>
      </c>
      <c r="J24" s="184"/>
      <c r="K24" s="185"/>
      <c r="L24" s="185"/>
      <c r="M24" s="185"/>
      <c r="N24" s="185"/>
      <c r="O24" s="185"/>
      <c r="P24" s="186"/>
      <c r="Q24" s="11"/>
    </row>
    <row r="25" spans="2:22" ht="64.25" customHeight="1">
      <c r="B25" s="7"/>
      <c r="C25" s="36">
        <v>15</v>
      </c>
      <c r="D25" s="140"/>
      <c r="E25" s="37"/>
      <c r="F25" s="153"/>
      <c r="G25" s="154"/>
      <c r="H25" s="147">
        <v>0.1</v>
      </c>
      <c r="I25" s="145">
        <f t="shared" si="0"/>
        <v>0</v>
      </c>
      <c r="J25" s="184"/>
      <c r="K25" s="185"/>
      <c r="L25" s="185"/>
      <c r="M25" s="185"/>
      <c r="N25" s="185"/>
      <c r="O25" s="185"/>
      <c r="P25" s="186"/>
      <c r="Q25" s="11"/>
    </row>
    <row r="26" spans="2:22" ht="36" customHeight="1">
      <c r="B26" s="38" t="s">
        <v>29</v>
      </c>
      <c r="C26" s="31"/>
      <c r="D26" s="39"/>
      <c r="E26" s="39"/>
      <c r="F26" s="32"/>
      <c r="G26" s="33"/>
      <c r="H26" s="33"/>
      <c r="I26" s="33"/>
      <c r="J26" s="190"/>
      <c r="K26" s="190"/>
      <c r="L26" s="190"/>
      <c r="M26" s="190"/>
      <c r="N26" s="190"/>
      <c r="O26" s="190"/>
      <c r="P26" s="190"/>
      <c r="Q26" s="11"/>
    </row>
    <row r="27" spans="2:22" ht="64.25" customHeight="1">
      <c r="B27" s="35"/>
      <c r="C27" s="36">
        <v>1</v>
      </c>
      <c r="D27" s="140"/>
      <c r="E27" s="140"/>
      <c r="F27" s="140"/>
      <c r="G27" s="141"/>
      <c r="H27" s="147">
        <v>0.1</v>
      </c>
      <c r="I27" s="145">
        <f t="shared" ref="I27:I31" si="1">IFERROR(ROUNDDOWN(G27/(1+H27),0),G27)</f>
        <v>0</v>
      </c>
      <c r="J27" s="171"/>
      <c r="K27" s="172"/>
      <c r="L27" s="172"/>
      <c r="M27" s="172"/>
      <c r="N27" s="172"/>
      <c r="O27" s="172"/>
      <c r="P27" s="173"/>
      <c r="Q27" s="11"/>
    </row>
    <row r="28" spans="2:22" ht="64.25" customHeight="1">
      <c r="B28" s="7"/>
      <c r="C28" s="36">
        <v>2</v>
      </c>
      <c r="D28" s="140"/>
      <c r="E28" s="140"/>
      <c r="F28" s="140"/>
      <c r="G28" s="141"/>
      <c r="H28" s="147">
        <v>0.1</v>
      </c>
      <c r="I28" s="145">
        <f t="shared" si="1"/>
        <v>0</v>
      </c>
      <c r="J28" s="171"/>
      <c r="K28" s="172"/>
      <c r="L28" s="172"/>
      <c r="M28" s="172"/>
      <c r="N28" s="172"/>
      <c r="O28" s="172"/>
      <c r="P28" s="173"/>
      <c r="Q28" s="11"/>
    </row>
    <row r="29" spans="2:22" ht="64.25" customHeight="1">
      <c r="B29" s="7"/>
      <c r="C29" s="36">
        <v>3</v>
      </c>
      <c r="D29" s="140"/>
      <c r="E29" s="140"/>
      <c r="F29" s="140"/>
      <c r="G29" s="141"/>
      <c r="H29" s="147">
        <v>0.1</v>
      </c>
      <c r="I29" s="145">
        <f t="shared" si="1"/>
        <v>0</v>
      </c>
      <c r="J29" s="171"/>
      <c r="K29" s="172"/>
      <c r="L29" s="172"/>
      <c r="M29" s="172"/>
      <c r="N29" s="172"/>
      <c r="O29" s="172"/>
      <c r="P29" s="173"/>
      <c r="Q29" s="11"/>
    </row>
    <row r="30" spans="2:22" ht="64.25" customHeight="1">
      <c r="B30" s="7"/>
      <c r="C30" s="36">
        <v>4</v>
      </c>
      <c r="D30" s="140"/>
      <c r="E30" s="140"/>
      <c r="F30" s="140"/>
      <c r="G30" s="141"/>
      <c r="H30" s="147">
        <v>0.1</v>
      </c>
      <c r="I30" s="145">
        <f t="shared" si="1"/>
        <v>0</v>
      </c>
      <c r="J30" s="171"/>
      <c r="K30" s="172"/>
      <c r="L30" s="172"/>
      <c r="M30" s="172"/>
      <c r="N30" s="172"/>
      <c r="O30" s="172"/>
      <c r="P30" s="173"/>
      <c r="Q30" s="11"/>
    </row>
    <row r="31" spans="2:22" ht="64.25" customHeight="1">
      <c r="B31" s="7"/>
      <c r="C31" s="36">
        <v>5</v>
      </c>
      <c r="D31" s="140"/>
      <c r="E31" s="140"/>
      <c r="F31" s="140"/>
      <c r="G31" s="141"/>
      <c r="H31" s="147">
        <v>0.1</v>
      </c>
      <c r="I31" s="145">
        <f t="shared" si="1"/>
        <v>0</v>
      </c>
      <c r="J31" s="171"/>
      <c r="K31" s="172"/>
      <c r="L31" s="172"/>
      <c r="M31" s="172"/>
      <c r="N31" s="172"/>
      <c r="O31" s="172"/>
      <c r="P31" s="173"/>
      <c r="Q31" s="11"/>
      <c r="S31" s="40"/>
      <c r="T31" s="40"/>
    </row>
    <row r="32" spans="2:22" ht="15" customHeight="1">
      <c r="B32" s="7"/>
      <c r="C32" s="32"/>
      <c r="D32" s="39"/>
      <c r="E32" s="39"/>
      <c r="F32" s="32"/>
      <c r="G32" s="33"/>
      <c r="H32" s="33"/>
      <c r="I32" s="33"/>
      <c r="J32" s="32"/>
      <c r="K32" s="32"/>
      <c r="L32" s="34"/>
      <c r="M32" s="32"/>
      <c r="N32" s="32"/>
      <c r="O32" s="34"/>
      <c r="P32" s="32"/>
      <c r="Q32" s="11"/>
    </row>
    <row r="33" spans="2:22" s="44" customFormat="1" ht="48.75" customHeight="1">
      <c r="B33" s="41"/>
      <c r="C33" s="40"/>
      <c r="D33" s="42"/>
      <c r="E33" s="42"/>
      <c r="F33" s="43" t="s">
        <v>30</v>
      </c>
      <c r="G33" s="84">
        <f>SUM(G11:G31)</f>
        <v>0</v>
      </c>
      <c r="H33" s="146" t="s">
        <v>636</v>
      </c>
      <c r="I33" s="84">
        <f>SUM(I11:I31)</f>
        <v>0</v>
      </c>
      <c r="J33" s="40"/>
      <c r="K33" s="40"/>
      <c r="L33" s="40" t="s">
        <v>31</v>
      </c>
      <c r="O33" s="84">
        <f>SUM(G11:G25)</f>
        <v>0</v>
      </c>
      <c r="P33" s="40"/>
      <c r="Q33" s="45"/>
      <c r="S33" s="40"/>
      <c r="T33" s="94"/>
      <c r="U33" s="40"/>
      <c r="V33" s="40"/>
    </row>
    <row r="34" spans="2:22" ht="15" customHeight="1" thickBot="1">
      <c r="B34" s="46"/>
      <c r="C34" s="47"/>
      <c r="D34" s="48"/>
      <c r="E34" s="48"/>
      <c r="F34" s="47"/>
      <c r="G34" s="49"/>
      <c r="H34" s="49"/>
      <c r="I34" s="49"/>
      <c r="J34" s="47"/>
      <c r="K34" s="47"/>
      <c r="L34" s="50"/>
      <c r="M34" s="47"/>
      <c r="N34" s="47"/>
      <c r="O34" s="50"/>
      <c r="P34" s="47"/>
      <c r="Q34" s="18"/>
    </row>
    <row r="35" spans="2:22" ht="15" customHeight="1" thickBot="1">
      <c r="B35" s="32"/>
      <c r="C35" s="32"/>
      <c r="D35" s="39"/>
      <c r="E35" s="39"/>
      <c r="F35" s="32"/>
      <c r="G35" s="33"/>
      <c r="H35" s="33"/>
      <c r="I35" s="33"/>
      <c r="J35" s="32"/>
      <c r="K35" s="32"/>
      <c r="L35" s="34"/>
      <c r="M35" s="32"/>
      <c r="N35" s="32"/>
      <c r="O35" s="34"/>
      <c r="P35" s="32"/>
    </row>
    <row r="36" spans="2:22" ht="32.25" customHeight="1">
      <c r="B36" s="22" t="s">
        <v>32</v>
      </c>
      <c r="C36" s="23"/>
      <c r="D36" s="51"/>
      <c r="E36" s="51"/>
      <c r="F36" s="23"/>
      <c r="G36" s="24"/>
      <c r="H36" s="24"/>
      <c r="I36" s="24"/>
      <c r="J36" s="23"/>
      <c r="K36" s="23"/>
      <c r="L36" s="25"/>
      <c r="M36" s="23"/>
      <c r="N36" s="23"/>
      <c r="O36" s="25"/>
      <c r="P36" s="23"/>
      <c r="Q36" s="6"/>
    </row>
    <row r="37" spans="2:22" ht="48.75" customHeight="1">
      <c r="B37" s="7"/>
      <c r="C37" s="26" t="s">
        <v>9</v>
      </c>
      <c r="D37" s="52" t="s">
        <v>33</v>
      </c>
      <c r="E37" s="27" t="s">
        <v>34</v>
      </c>
      <c r="F37" s="28" t="s">
        <v>35</v>
      </c>
      <c r="G37" s="29" t="s">
        <v>606</v>
      </c>
      <c r="H37" s="144" t="s">
        <v>604</v>
      </c>
      <c r="I37" s="144" t="s">
        <v>605</v>
      </c>
      <c r="J37" s="181" t="s">
        <v>14</v>
      </c>
      <c r="K37" s="182"/>
      <c r="L37" s="182"/>
      <c r="M37" s="182"/>
      <c r="N37" s="182"/>
      <c r="O37" s="182"/>
      <c r="P37" s="183"/>
      <c r="Q37" s="11"/>
    </row>
    <row r="38" spans="2:22" ht="15" customHeight="1">
      <c r="B38" s="7"/>
      <c r="C38" s="32"/>
      <c r="D38" s="39"/>
      <c r="E38" s="39"/>
      <c r="F38" s="32"/>
      <c r="G38" s="33"/>
      <c r="H38" s="33"/>
      <c r="I38" s="33"/>
      <c r="J38" s="32"/>
      <c r="K38" s="32"/>
      <c r="L38" s="34"/>
      <c r="M38" s="32"/>
      <c r="N38" s="32"/>
      <c r="O38" s="34"/>
      <c r="P38" s="32"/>
      <c r="Q38" s="11"/>
    </row>
    <row r="39" spans="2:22" ht="64.25" customHeight="1">
      <c r="B39" s="7"/>
      <c r="C39" s="36">
        <v>1</v>
      </c>
      <c r="D39" s="140"/>
      <c r="E39" s="53"/>
      <c r="F39" s="140"/>
      <c r="G39" s="141"/>
      <c r="H39" s="147">
        <v>0.1</v>
      </c>
      <c r="I39" s="145">
        <f t="shared" ref="I39:I43" si="2">IFERROR(ROUNDDOWN(G39/(1+H39),0),G39)</f>
        <v>0</v>
      </c>
      <c r="J39" s="171"/>
      <c r="K39" s="172"/>
      <c r="L39" s="172"/>
      <c r="M39" s="172"/>
      <c r="N39" s="172"/>
      <c r="O39" s="172"/>
      <c r="P39" s="173"/>
      <c r="Q39" s="11"/>
    </row>
    <row r="40" spans="2:22" ht="64.25" customHeight="1">
      <c r="B40" s="7"/>
      <c r="C40" s="36">
        <v>2</v>
      </c>
      <c r="D40" s="140"/>
      <c r="E40" s="53"/>
      <c r="F40" s="140"/>
      <c r="G40" s="141"/>
      <c r="H40" s="147">
        <v>0.1</v>
      </c>
      <c r="I40" s="145">
        <f t="shared" si="2"/>
        <v>0</v>
      </c>
      <c r="J40" s="171"/>
      <c r="K40" s="172"/>
      <c r="L40" s="172"/>
      <c r="M40" s="172"/>
      <c r="N40" s="172"/>
      <c r="O40" s="172"/>
      <c r="P40" s="173"/>
      <c r="Q40" s="11"/>
    </row>
    <row r="41" spans="2:22" ht="64.25" customHeight="1">
      <c r="B41" s="7"/>
      <c r="C41" s="36">
        <v>3</v>
      </c>
      <c r="D41" s="140"/>
      <c r="E41" s="53"/>
      <c r="F41" s="140"/>
      <c r="G41" s="141"/>
      <c r="H41" s="147">
        <v>0.1</v>
      </c>
      <c r="I41" s="145">
        <f t="shared" si="2"/>
        <v>0</v>
      </c>
      <c r="J41" s="171"/>
      <c r="K41" s="172"/>
      <c r="L41" s="172"/>
      <c r="M41" s="172"/>
      <c r="N41" s="172"/>
      <c r="O41" s="172"/>
      <c r="P41" s="173"/>
      <c r="Q41" s="11"/>
    </row>
    <row r="42" spans="2:22" ht="64.25" customHeight="1">
      <c r="B42" s="7"/>
      <c r="C42" s="36">
        <v>4</v>
      </c>
      <c r="D42" s="140"/>
      <c r="E42" s="53"/>
      <c r="F42" s="140"/>
      <c r="G42" s="141"/>
      <c r="H42" s="147">
        <v>0.1</v>
      </c>
      <c r="I42" s="145">
        <f t="shared" si="2"/>
        <v>0</v>
      </c>
      <c r="J42" s="171"/>
      <c r="K42" s="172"/>
      <c r="L42" s="172"/>
      <c r="M42" s="172"/>
      <c r="N42" s="172"/>
      <c r="O42" s="172"/>
      <c r="P42" s="173"/>
      <c r="Q42" s="11"/>
    </row>
    <row r="43" spans="2:22" ht="64.25" customHeight="1">
      <c r="B43" s="7"/>
      <c r="C43" s="36">
        <v>5</v>
      </c>
      <c r="D43" s="140"/>
      <c r="E43" s="53"/>
      <c r="F43" s="140"/>
      <c r="G43" s="141"/>
      <c r="H43" s="147">
        <v>0.1</v>
      </c>
      <c r="I43" s="145">
        <f t="shared" si="2"/>
        <v>0</v>
      </c>
      <c r="J43" s="171"/>
      <c r="K43" s="172"/>
      <c r="L43" s="172"/>
      <c r="M43" s="172"/>
      <c r="N43" s="172"/>
      <c r="O43" s="172"/>
      <c r="P43" s="173"/>
      <c r="Q43" s="11"/>
    </row>
    <row r="44" spans="2:22" ht="15" customHeight="1">
      <c r="B44" s="7"/>
      <c r="C44" s="32"/>
      <c r="D44" s="32"/>
      <c r="E44" s="54"/>
      <c r="F44" s="32"/>
      <c r="G44" s="33"/>
      <c r="H44" s="33"/>
      <c r="I44" s="33"/>
      <c r="J44" s="32"/>
      <c r="K44" s="32"/>
      <c r="L44" s="34"/>
      <c r="M44" s="32"/>
      <c r="N44" s="32"/>
      <c r="O44" s="34"/>
      <c r="P44" s="32"/>
      <c r="Q44" s="11"/>
    </row>
    <row r="45" spans="2:22" s="44" customFormat="1" ht="48.75" customHeight="1">
      <c r="B45" s="41"/>
      <c r="C45" s="40"/>
      <c r="D45" s="40"/>
      <c r="E45" s="40"/>
      <c r="F45" s="43" t="s">
        <v>36</v>
      </c>
      <c r="G45" s="84">
        <f>SUM(G39:G43)</f>
        <v>0</v>
      </c>
      <c r="H45" s="146" t="s">
        <v>636</v>
      </c>
      <c r="I45" s="84">
        <f>SUM(I39:I43)</f>
        <v>0</v>
      </c>
      <c r="J45" s="40"/>
      <c r="K45" s="40"/>
      <c r="L45" s="40"/>
      <c r="M45" s="40"/>
      <c r="N45" s="40"/>
      <c r="O45" s="40"/>
      <c r="P45" s="40"/>
      <c r="Q45" s="45"/>
      <c r="S45" s="40"/>
      <c r="T45" s="40"/>
      <c r="U45" s="40"/>
      <c r="V45" s="40"/>
    </row>
    <row r="46" spans="2:22" ht="15" customHeight="1" thickBot="1">
      <c r="B46" s="46"/>
      <c r="C46" s="47"/>
      <c r="D46" s="47"/>
      <c r="E46" s="47"/>
      <c r="F46" s="47"/>
      <c r="G46" s="49"/>
      <c r="H46" s="49"/>
      <c r="I46" s="49"/>
      <c r="J46" s="47"/>
      <c r="K46" s="47"/>
      <c r="L46" s="50"/>
      <c r="M46" s="55"/>
      <c r="N46" s="55"/>
      <c r="O46" s="50"/>
      <c r="P46" s="47"/>
      <c r="Q46" s="18"/>
    </row>
    <row r="47" spans="2:22" ht="15" customHeight="1" thickBot="1">
      <c r="B47" s="118"/>
      <c r="C47" s="118"/>
      <c r="D47" s="118"/>
      <c r="E47" s="118"/>
      <c r="F47" s="118"/>
      <c r="G47" s="119"/>
      <c r="H47" s="119"/>
      <c r="I47" s="119"/>
      <c r="J47" s="118"/>
      <c r="K47" s="118"/>
      <c r="L47" s="120"/>
      <c r="M47" s="121"/>
      <c r="N47" s="121"/>
      <c r="O47" s="120"/>
      <c r="P47" s="118"/>
      <c r="Q47" s="122"/>
    </row>
    <row r="48" spans="2:22" ht="30" customHeight="1">
      <c r="B48" s="123"/>
      <c r="C48" s="23"/>
      <c r="D48" s="23"/>
      <c r="E48" s="23"/>
      <c r="F48" s="23"/>
      <c r="G48" s="24"/>
      <c r="H48" s="24"/>
      <c r="I48" s="24"/>
      <c r="J48" s="23"/>
      <c r="K48" s="23"/>
      <c r="L48" s="25"/>
      <c r="M48" s="124"/>
      <c r="N48" s="124"/>
      <c r="O48" s="25"/>
      <c r="P48" s="23"/>
      <c r="Q48" s="6"/>
    </row>
    <row r="49" spans="2:17" ht="50" customHeight="1">
      <c r="B49" s="7"/>
      <c r="C49" s="118"/>
      <c r="D49" s="118"/>
      <c r="E49" s="118"/>
      <c r="F49" s="126" t="s">
        <v>597</v>
      </c>
      <c r="G49" s="125">
        <f>G45-G33</f>
        <v>0</v>
      </c>
      <c r="H49" s="146" t="s">
        <v>636</v>
      </c>
      <c r="I49" s="125">
        <f>I45-I33</f>
        <v>0</v>
      </c>
      <c r="J49" s="118"/>
      <c r="K49" s="118" t="s">
        <v>598</v>
      </c>
      <c r="L49" s="120"/>
      <c r="M49" s="121"/>
      <c r="N49" s="121"/>
      <c r="O49" s="39" t="s">
        <v>664</v>
      </c>
      <c r="P49" s="163" t="e">
        <f>I45/I33</f>
        <v>#DIV/0!</v>
      </c>
      <c r="Q49" s="11"/>
    </row>
    <row r="50" spans="2:17" ht="30" customHeight="1" thickBot="1">
      <c r="B50" s="46"/>
      <c r="C50" s="47"/>
      <c r="D50" s="47"/>
      <c r="E50" s="47"/>
      <c r="F50" s="47"/>
      <c r="G50" s="49"/>
      <c r="H50" s="49"/>
      <c r="I50" s="49"/>
      <c r="J50" s="47"/>
      <c r="K50" s="47"/>
      <c r="L50" s="50"/>
      <c r="M50" s="55"/>
      <c r="N50" s="55"/>
      <c r="O50" s="50"/>
      <c r="P50" s="47"/>
      <c r="Q50" s="18"/>
    </row>
    <row r="51" spans="2:17" ht="15" customHeight="1" thickBot="1">
      <c r="G51" s="19"/>
      <c r="H51" s="19"/>
      <c r="I51" s="19"/>
      <c r="M51" s="56"/>
      <c r="N51" s="56"/>
      <c r="O51" s="57" t="s">
        <v>37</v>
      </c>
    </row>
    <row r="52" spans="2:17" ht="15" customHeight="1">
      <c r="B52" s="2"/>
      <c r="C52" s="3"/>
      <c r="D52" s="3"/>
      <c r="E52" s="3"/>
      <c r="F52" s="3"/>
      <c r="G52" s="58"/>
      <c r="H52" s="58"/>
      <c r="I52" s="58"/>
      <c r="J52" s="3"/>
      <c r="K52" s="5"/>
      <c r="L52" s="59"/>
      <c r="M52" s="59"/>
      <c r="N52" s="59"/>
      <c r="O52" s="60" t="s">
        <v>38</v>
      </c>
      <c r="P52" s="3"/>
      <c r="Q52" s="6"/>
    </row>
    <row r="53" spans="2:17" ht="32.25" customHeight="1">
      <c r="B53" s="12"/>
      <c r="C53" s="106"/>
      <c r="D53" s="112">
        <f>$N$5</f>
        <v>0</v>
      </c>
      <c r="E53" s="111" t="s">
        <v>39</v>
      </c>
      <c r="F53" s="105"/>
      <c r="G53" s="102"/>
      <c r="H53" s="102"/>
      <c r="I53" s="102"/>
      <c r="J53" s="103"/>
      <c r="K53" s="107"/>
      <c r="L53" s="108"/>
      <c r="M53" s="110" t="s">
        <v>40</v>
      </c>
      <c r="N53" s="108"/>
      <c r="O53" s="109"/>
      <c r="Q53" s="11"/>
    </row>
    <row r="54" spans="2:17" ht="48.75" customHeight="1">
      <c r="B54" s="12" t="s">
        <v>41</v>
      </c>
      <c r="C54" s="61" t="s">
        <v>42</v>
      </c>
      <c r="D54" s="62" t="s">
        <v>43</v>
      </c>
      <c r="E54" s="85">
        <f>G33</f>
        <v>0</v>
      </c>
      <c r="F54" s="63" t="s">
        <v>44</v>
      </c>
      <c r="G54" s="1"/>
      <c r="H54" s="1"/>
      <c r="I54" s="1"/>
      <c r="J54" s="64"/>
      <c r="K54" s="65" t="s">
        <v>42</v>
      </c>
      <c r="L54" s="191" t="s">
        <v>43</v>
      </c>
      <c r="M54" s="191"/>
      <c r="N54" s="87" t="str">
        <f>IF($N$5=0,"",ROUNDDOWN(E54/$N$5,0))</f>
        <v/>
      </c>
      <c r="O54" s="143" t="s">
        <v>44</v>
      </c>
      <c r="Q54" s="11"/>
    </row>
    <row r="55" spans="2:17" ht="48.5" customHeight="1">
      <c r="B55" s="12"/>
      <c r="C55" s="61" t="s">
        <v>45</v>
      </c>
      <c r="D55" s="62" t="s">
        <v>46</v>
      </c>
      <c r="E55" s="85">
        <f>O33</f>
        <v>0</v>
      </c>
      <c r="F55" s="63" t="s">
        <v>44</v>
      </c>
      <c r="G55" s="1"/>
      <c r="H55" s="1"/>
      <c r="I55" s="1"/>
      <c r="J55" s="64"/>
      <c r="K55" s="65" t="s">
        <v>45</v>
      </c>
      <c r="L55" s="191" t="s">
        <v>47</v>
      </c>
      <c r="M55" s="191"/>
      <c r="N55" s="87" t="str">
        <f>IF($N$5=0,"",ROUNDDOWN(E55/$N$5,0))</f>
        <v/>
      </c>
      <c r="O55" s="143" t="s">
        <v>44</v>
      </c>
      <c r="Q55" s="11"/>
    </row>
    <row r="56" spans="2:17" ht="48.75" customHeight="1">
      <c r="B56" s="12"/>
      <c r="C56" s="61" t="s">
        <v>48</v>
      </c>
      <c r="D56" s="62" t="s">
        <v>49</v>
      </c>
      <c r="E56" s="86">
        <f>MIN(ROUNDDOWN(IF(P5="1/2",E55/2,IF(P5="1/3",E55/3,IF(P5="1/4",E55/4,0))),-3),100000000)</f>
        <v>0</v>
      </c>
      <c r="F56" s="63" t="s">
        <v>50</v>
      </c>
      <c r="G56" s="1"/>
      <c r="H56" s="1"/>
      <c r="I56" s="1"/>
      <c r="J56" s="64"/>
      <c r="K56" s="65" t="s">
        <v>48</v>
      </c>
      <c r="L56" s="191" t="s">
        <v>51</v>
      </c>
      <c r="M56" s="191"/>
      <c r="N56" s="88" t="e">
        <f>MIN(IFERROR(ROUNDDOWN(IF(P5="1/2",N55/2,IF(P5="1/3",N55/3,IF(P5="1/4",N55/4,0))),-3),""),100000000)</f>
        <v>#VALUE!</v>
      </c>
      <c r="O56" s="143" t="s">
        <v>50</v>
      </c>
      <c r="Q56" s="11"/>
    </row>
    <row r="57" spans="2:17" ht="15" customHeight="1" thickBot="1">
      <c r="B57" s="14"/>
      <c r="C57" s="15"/>
      <c r="D57" s="15"/>
      <c r="E57" s="15"/>
      <c r="F57" s="15"/>
      <c r="G57" s="16"/>
      <c r="H57" s="16"/>
      <c r="I57" s="16"/>
      <c r="J57" s="15"/>
      <c r="K57" s="15"/>
      <c r="L57" s="66"/>
      <c r="M57" s="67"/>
      <c r="N57" s="66"/>
      <c r="O57" s="68" t="s">
        <v>52</v>
      </c>
      <c r="P57" s="15"/>
      <c r="Q57" s="18"/>
    </row>
    <row r="58" spans="2:17" ht="14" customHeight="1"/>
  </sheetData>
  <mergeCells count="35">
    <mergeCell ref="J42:P42"/>
    <mergeCell ref="J43:P43"/>
    <mergeCell ref="L54:M54"/>
    <mergeCell ref="L55:M55"/>
    <mergeCell ref="L56:M56"/>
    <mergeCell ref="J41:P41"/>
    <mergeCell ref="J24:P24"/>
    <mergeCell ref="J25:P25"/>
    <mergeCell ref="J26:P26"/>
    <mergeCell ref="J27:P27"/>
    <mergeCell ref="J28:P28"/>
    <mergeCell ref="J29:P29"/>
    <mergeCell ref="J30:P30"/>
    <mergeCell ref="J31:P31"/>
    <mergeCell ref="J37:P37"/>
    <mergeCell ref="J39:P39"/>
    <mergeCell ref="J40:P40"/>
    <mergeCell ref="J23:P23"/>
    <mergeCell ref="J12:P12"/>
    <mergeCell ref="J13:P13"/>
    <mergeCell ref="J14:P14"/>
    <mergeCell ref="J15:P15"/>
    <mergeCell ref="J16:P16"/>
    <mergeCell ref="J17:P17"/>
    <mergeCell ref="J18:P18"/>
    <mergeCell ref="J19:P19"/>
    <mergeCell ref="J20:P20"/>
    <mergeCell ref="J21:P21"/>
    <mergeCell ref="J22:P22"/>
    <mergeCell ref="J11:P11"/>
    <mergeCell ref="B1:Q1"/>
    <mergeCell ref="E4:J4"/>
    <mergeCell ref="L4:N4"/>
    <mergeCell ref="E5:J5"/>
    <mergeCell ref="J9:P9"/>
  </mergeCells>
  <phoneticPr fontId="25"/>
  <dataValidations count="1">
    <dataValidation type="list" allowBlank="1" showInputMessage="1" showErrorMessage="1" sqref="F11:F25" xr:uid="{8927E71C-7F64-6E44-87D5-22DB1B72BA91}">
      <formula1>INDIRECT(E11)</formula1>
    </dataValidation>
  </dataValidations>
  <pageMargins left="0.75" right="0.75" top="1" bottom="1" header="0.5" footer="0.5"/>
  <pageSetup paperSize="9" scale="23"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1226767A-5E23-8647-94A7-3EBB4C10881A}">
          <x14:formula1>
            <xm:f>プルダウン一覧!$A$14:$A$16</xm:f>
          </x14:formula1>
          <xm:sqref>P5</xm:sqref>
        </x14:dataValidation>
        <x14:dataValidation type="list" allowBlank="1" showInputMessage="1" showErrorMessage="1" xr:uid="{C43DA026-D4BF-A144-A118-9276C4F92766}">
          <x14:formula1>
            <xm:f>プルダウン一覧!$A$2:$A$6</xm:f>
          </x14:formula1>
          <xm:sqref>E39:E43</xm:sqref>
        </x14:dataValidation>
        <x14:dataValidation type="list" allowBlank="1" showInputMessage="1" showErrorMessage="1" xr:uid="{A4A8E5EE-988F-4442-936D-58E50DD05930}">
          <x14:formula1>
            <xm:f>プルダウン一覧!$B$2:$B$5</xm:f>
          </x14:formula1>
          <xm:sqref>E11:E25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5FE31-BB4F-814E-A248-B4879934B6C2}">
  <dimension ref="B1:O78"/>
  <sheetViews>
    <sheetView zoomScale="80" zoomScaleNormal="80" zoomScaleSheetLayoutView="85" workbookViewId="0">
      <selection activeCell="F5" sqref="F5:J7"/>
    </sheetView>
  </sheetViews>
  <sheetFormatPr baseColWidth="10" defaultColWidth="8.6640625" defaultRowHeight="14" outlineLevelCol="1"/>
  <cols>
    <col min="1" max="1" width="2.6640625" style="70" customWidth="1"/>
    <col min="2" max="2" width="4.1640625" style="70" bestFit="1" customWidth="1"/>
    <col min="3" max="3" width="27.1640625" style="70" bestFit="1" customWidth="1"/>
    <col min="4" max="4" width="26.6640625" style="70" customWidth="1"/>
    <col min="5" max="5" width="29.1640625" style="70" customWidth="1"/>
    <col min="6" max="6" width="17.5" style="70" customWidth="1"/>
    <col min="7" max="7" width="19.6640625" style="70" customWidth="1"/>
    <col min="8" max="8" width="15.6640625" style="72" customWidth="1"/>
    <col min="9" max="9" width="9" style="70" bestFit="1" customWidth="1"/>
    <col min="10" max="10" width="22" style="70" customWidth="1"/>
    <col min="11" max="11" width="15.6640625" style="70" hidden="1" customWidth="1" outlineLevel="1"/>
    <col min="12" max="12" width="12.6640625" style="70" hidden="1" customWidth="1" outlineLevel="1"/>
    <col min="13" max="13" width="15.6640625" style="70" hidden="1" customWidth="1" outlineLevel="1"/>
    <col min="14" max="14" width="12.6640625" style="70" hidden="1" customWidth="1" outlineLevel="1"/>
    <col min="15" max="15" width="8.6640625" style="70" collapsed="1"/>
    <col min="16" max="16384" width="8.6640625" style="70"/>
  </cols>
  <sheetData>
    <row r="1" spans="2:14" ht="15">
      <c r="B1" s="192" t="s">
        <v>53</v>
      </c>
      <c r="C1" s="192"/>
      <c r="D1" s="192"/>
      <c r="E1" s="192"/>
      <c r="F1" s="192"/>
      <c r="G1" s="192"/>
      <c r="H1" s="192"/>
    </row>
    <row r="2" spans="2:14" ht="15">
      <c r="B2" s="160"/>
      <c r="C2" s="160"/>
      <c r="D2" s="160"/>
      <c r="E2" s="160"/>
      <c r="F2" s="160"/>
      <c r="G2" s="160"/>
      <c r="H2" s="160"/>
    </row>
    <row r="3" spans="2:14" ht="32" customHeight="1">
      <c r="B3" s="160"/>
      <c r="C3" s="160"/>
      <c r="D3" s="160"/>
      <c r="F3" s="202" t="s">
        <v>663</v>
      </c>
      <c r="G3" s="202"/>
      <c r="H3" s="202"/>
      <c r="I3" s="202"/>
      <c r="J3" s="202"/>
    </row>
    <row r="4" spans="2:14" ht="15">
      <c r="B4" s="160"/>
      <c r="C4" s="160"/>
      <c r="D4" s="160"/>
      <c r="E4" s="160"/>
      <c r="F4" s="130" t="s">
        <v>600</v>
      </c>
      <c r="G4" s="127"/>
      <c r="H4" s="127"/>
      <c r="I4" s="128"/>
      <c r="J4" s="129"/>
    </row>
    <row r="5" spans="2:14" ht="15">
      <c r="B5" s="160"/>
      <c r="C5" s="160"/>
      <c r="D5" s="160"/>
      <c r="E5" s="160"/>
      <c r="F5" s="193"/>
      <c r="G5" s="194"/>
      <c r="H5" s="194"/>
      <c r="I5" s="194"/>
      <c r="J5" s="195"/>
    </row>
    <row r="6" spans="2:14" ht="15">
      <c r="B6" s="160"/>
      <c r="C6" s="160"/>
      <c r="D6" s="160"/>
      <c r="E6" s="160"/>
      <c r="F6" s="196"/>
      <c r="G6" s="197"/>
      <c r="H6" s="197"/>
      <c r="I6" s="197"/>
      <c r="J6" s="198"/>
    </row>
    <row r="7" spans="2:14" ht="15">
      <c r="B7" s="160"/>
      <c r="C7" s="160"/>
      <c r="D7" s="160"/>
      <c r="E7" s="160"/>
      <c r="F7" s="199"/>
      <c r="G7" s="200"/>
      <c r="H7" s="200"/>
      <c r="I7" s="200"/>
      <c r="J7" s="201"/>
    </row>
    <row r="8" spans="2:14" ht="15">
      <c r="B8" s="70" t="s">
        <v>54</v>
      </c>
      <c r="D8" s="71"/>
      <c r="K8" s="91" t="s">
        <v>8</v>
      </c>
      <c r="L8" s="89"/>
      <c r="M8" s="1"/>
      <c r="N8" s="89"/>
    </row>
    <row r="9" spans="2:14" ht="15">
      <c r="B9" s="73" t="s">
        <v>55</v>
      </c>
      <c r="C9" s="73" t="s">
        <v>10</v>
      </c>
      <c r="D9" s="74" t="s">
        <v>56</v>
      </c>
      <c r="E9" s="73" t="s">
        <v>611</v>
      </c>
      <c r="F9" s="73" t="s">
        <v>57</v>
      </c>
      <c r="G9" s="73" t="s">
        <v>610</v>
      </c>
      <c r="H9" s="75" t="s">
        <v>13</v>
      </c>
      <c r="I9" s="75" t="s">
        <v>58</v>
      </c>
      <c r="J9" s="75" t="s">
        <v>599</v>
      </c>
      <c r="K9" s="1" t="s">
        <v>15</v>
      </c>
      <c r="L9" s="89"/>
      <c r="M9" s="1"/>
      <c r="N9" s="89"/>
    </row>
    <row r="10" spans="2:14" ht="15">
      <c r="B10" s="76">
        <v>1</v>
      </c>
      <c r="C10" s="76"/>
      <c r="D10" s="77"/>
      <c r="E10" s="76"/>
      <c r="F10" s="76"/>
      <c r="G10" s="76"/>
      <c r="H10" s="78"/>
      <c r="I10" s="100"/>
      <c r="J10" s="78"/>
      <c r="K10" s="1" t="s">
        <v>16</v>
      </c>
      <c r="L10" s="99">
        <f>$H$20</f>
        <v>0</v>
      </c>
      <c r="M10" s="1" t="s">
        <v>17</v>
      </c>
      <c r="N10" s="99">
        <f>$H$34</f>
        <v>0</v>
      </c>
    </row>
    <row r="11" spans="2:14" ht="15">
      <c r="B11" s="76">
        <v>2</v>
      </c>
      <c r="C11" s="76"/>
      <c r="D11" s="77"/>
      <c r="E11" s="76"/>
      <c r="F11" s="76"/>
      <c r="G11" s="76"/>
      <c r="H11" s="78"/>
      <c r="I11" s="100"/>
      <c r="J11" s="78"/>
      <c r="K11" s="1" t="s">
        <v>18</v>
      </c>
      <c r="L11" s="99">
        <f>$H$48</f>
        <v>0</v>
      </c>
      <c r="M11" s="1" t="s">
        <v>19</v>
      </c>
      <c r="N11" s="99">
        <f>$H$62</f>
        <v>0</v>
      </c>
    </row>
    <row r="12" spans="2:14" ht="16">
      <c r="B12" s="76">
        <v>3</v>
      </c>
      <c r="C12" s="76"/>
      <c r="D12" s="77"/>
      <c r="E12" s="76"/>
      <c r="F12" s="76"/>
      <c r="G12" s="76"/>
      <c r="H12" s="78"/>
      <c r="I12" s="100"/>
      <c r="J12" s="78"/>
      <c r="K12" s="90" t="s">
        <v>21</v>
      </c>
      <c r="L12" s="99" t="e">
        <f>#REF!</f>
        <v>#REF!</v>
      </c>
      <c r="M12" s="1" t="s">
        <v>22</v>
      </c>
      <c r="N12" s="99">
        <f>$H$76</f>
        <v>0</v>
      </c>
    </row>
    <row r="13" spans="2:14" ht="15">
      <c r="B13" s="76">
        <v>4</v>
      </c>
      <c r="C13" s="79"/>
      <c r="D13" s="77"/>
      <c r="E13" s="76"/>
      <c r="F13" s="79"/>
      <c r="G13" s="79"/>
      <c r="H13" s="80"/>
      <c r="I13" s="100"/>
      <c r="J13" s="80"/>
      <c r="K13" s="1" t="s">
        <v>23</v>
      </c>
      <c r="L13" s="89"/>
      <c r="M13" s="1"/>
      <c r="N13" s="89"/>
    </row>
    <row r="14" spans="2:14" ht="15">
      <c r="B14" s="76">
        <v>5</v>
      </c>
      <c r="C14" s="79"/>
      <c r="D14" s="77"/>
      <c r="E14" s="76"/>
      <c r="F14" s="79"/>
      <c r="G14" s="79"/>
      <c r="H14" s="80"/>
      <c r="I14" s="100"/>
      <c r="J14" s="80"/>
      <c r="K14" s="1"/>
      <c r="L14" s="1" t="s">
        <v>24</v>
      </c>
      <c r="M14" s="90"/>
    </row>
    <row r="15" spans="2:14" ht="16">
      <c r="B15" s="76">
        <v>6</v>
      </c>
      <c r="C15" s="79"/>
      <c r="D15" s="77"/>
      <c r="E15" s="76"/>
      <c r="F15" s="79"/>
      <c r="G15" s="79"/>
      <c r="H15" s="80"/>
      <c r="I15" s="100"/>
      <c r="J15" s="80"/>
      <c r="K15" s="90" t="s">
        <v>26</v>
      </c>
      <c r="L15" s="99">
        <f>SUM(L10,N10,L11,N11)</f>
        <v>0</v>
      </c>
      <c r="M15" s="95"/>
    </row>
    <row r="16" spans="2:14" ht="16">
      <c r="B16" s="76">
        <v>7</v>
      </c>
      <c r="C16" s="76"/>
      <c r="D16" s="77"/>
      <c r="E16" s="76"/>
      <c r="F16" s="76"/>
      <c r="G16" s="76"/>
      <c r="H16" s="78"/>
      <c r="I16" s="100"/>
      <c r="J16" s="78"/>
      <c r="K16" s="90" t="s">
        <v>27</v>
      </c>
      <c r="L16" s="99" t="e">
        <f>L12</f>
        <v>#REF!</v>
      </c>
      <c r="M16" s="95"/>
    </row>
    <row r="17" spans="2:13" ht="15">
      <c r="B17" s="76">
        <v>8</v>
      </c>
      <c r="C17" s="76"/>
      <c r="D17" s="77"/>
      <c r="E17" s="76"/>
      <c r="F17" s="76"/>
      <c r="G17" s="76"/>
      <c r="H17" s="78"/>
      <c r="I17" s="100"/>
      <c r="J17" s="78"/>
      <c r="K17" s="1" t="s">
        <v>28</v>
      </c>
      <c r="L17" s="99">
        <f>N12</f>
        <v>0</v>
      </c>
      <c r="M17" s="95"/>
    </row>
    <row r="18" spans="2:13">
      <c r="B18" s="76">
        <v>9</v>
      </c>
      <c r="C18" s="76"/>
      <c r="D18" s="77"/>
      <c r="E18" s="76"/>
      <c r="F18" s="76"/>
      <c r="G18" s="76"/>
      <c r="H18" s="78"/>
      <c r="I18" s="100"/>
      <c r="J18" s="78"/>
    </row>
    <row r="19" spans="2:13">
      <c r="B19" s="76">
        <v>10</v>
      </c>
      <c r="C19" s="76"/>
      <c r="D19" s="77"/>
      <c r="E19" s="76"/>
      <c r="F19" s="76"/>
      <c r="G19" s="76"/>
      <c r="H19" s="78"/>
      <c r="I19" s="100"/>
      <c r="J19" s="78"/>
    </row>
    <row r="20" spans="2:13">
      <c r="D20" s="71"/>
      <c r="E20" s="71"/>
      <c r="F20" s="71"/>
      <c r="G20" s="81" t="s">
        <v>59</v>
      </c>
      <c r="H20" s="83">
        <f>SUM(H10:H19)</f>
        <v>0</v>
      </c>
    </row>
    <row r="21" spans="2:13">
      <c r="D21" s="71"/>
      <c r="H21" s="82"/>
    </row>
    <row r="22" spans="2:13">
      <c r="B22" s="70" t="s">
        <v>60</v>
      </c>
      <c r="D22" s="71"/>
    </row>
    <row r="23" spans="2:13">
      <c r="B23" s="73" t="s">
        <v>55</v>
      </c>
      <c r="C23" s="73" t="s">
        <v>10</v>
      </c>
      <c r="D23" s="74" t="s">
        <v>56</v>
      </c>
      <c r="E23" s="73" t="s">
        <v>611</v>
      </c>
      <c r="F23" s="73" t="s">
        <v>57</v>
      </c>
      <c r="G23" s="73" t="s">
        <v>610</v>
      </c>
      <c r="H23" s="75" t="s">
        <v>13</v>
      </c>
      <c r="I23" s="75" t="s">
        <v>58</v>
      </c>
      <c r="J23" s="75" t="s">
        <v>599</v>
      </c>
    </row>
    <row r="24" spans="2:13">
      <c r="B24" s="76">
        <v>1</v>
      </c>
      <c r="C24" s="76"/>
      <c r="D24" s="77"/>
      <c r="E24" s="76"/>
      <c r="F24" s="76"/>
      <c r="G24" s="76"/>
      <c r="H24" s="78"/>
      <c r="I24" s="100"/>
      <c r="J24" s="78"/>
    </row>
    <row r="25" spans="2:13">
      <c r="B25" s="76">
        <v>2</v>
      </c>
      <c r="C25" s="76"/>
      <c r="D25" s="77"/>
      <c r="E25" s="76"/>
      <c r="F25" s="76"/>
      <c r="G25" s="76"/>
      <c r="H25" s="78"/>
      <c r="I25" s="100"/>
      <c r="J25" s="78"/>
    </row>
    <row r="26" spans="2:13">
      <c r="B26" s="76">
        <v>3</v>
      </c>
      <c r="C26" s="76"/>
      <c r="D26" s="77"/>
      <c r="E26" s="76"/>
      <c r="F26" s="76"/>
      <c r="G26" s="76"/>
      <c r="H26" s="78"/>
      <c r="I26" s="100"/>
      <c r="J26" s="78"/>
    </row>
    <row r="27" spans="2:13">
      <c r="B27" s="76">
        <v>4</v>
      </c>
      <c r="C27" s="79"/>
      <c r="D27" s="77"/>
      <c r="E27" s="76"/>
      <c r="F27" s="79"/>
      <c r="G27" s="79"/>
      <c r="H27" s="80"/>
      <c r="I27" s="100"/>
      <c r="J27" s="80"/>
    </row>
    <row r="28" spans="2:13">
      <c r="B28" s="76">
        <v>5</v>
      </c>
      <c r="C28" s="79"/>
      <c r="D28" s="77"/>
      <c r="E28" s="76"/>
      <c r="F28" s="79"/>
      <c r="G28" s="79"/>
      <c r="H28" s="80"/>
      <c r="I28" s="100"/>
      <c r="J28" s="80"/>
    </row>
    <row r="29" spans="2:13">
      <c r="B29" s="76">
        <v>6</v>
      </c>
      <c r="C29" s="79"/>
      <c r="D29" s="77"/>
      <c r="E29" s="76"/>
      <c r="F29" s="79"/>
      <c r="G29" s="79"/>
      <c r="H29" s="80"/>
      <c r="I29" s="100"/>
      <c r="J29" s="80"/>
    </row>
    <row r="30" spans="2:13">
      <c r="B30" s="76">
        <v>7</v>
      </c>
      <c r="C30" s="76"/>
      <c r="D30" s="77"/>
      <c r="E30" s="76"/>
      <c r="F30" s="76"/>
      <c r="G30" s="76"/>
      <c r="H30" s="78"/>
      <c r="I30" s="100"/>
      <c r="J30" s="78"/>
    </row>
    <row r="31" spans="2:13">
      <c r="B31" s="76">
        <v>8</v>
      </c>
      <c r="C31" s="76"/>
      <c r="D31" s="77"/>
      <c r="E31" s="76"/>
      <c r="F31" s="76"/>
      <c r="G31" s="76"/>
      <c r="H31" s="78"/>
      <c r="I31" s="100"/>
      <c r="J31" s="78"/>
    </row>
    <row r="32" spans="2:13">
      <c r="B32" s="76">
        <v>9</v>
      </c>
      <c r="C32" s="76"/>
      <c r="D32" s="77"/>
      <c r="E32" s="76"/>
      <c r="F32" s="76"/>
      <c r="G32" s="76"/>
      <c r="H32" s="78"/>
      <c r="I32" s="100"/>
      <c r="J32" s="78"/>
    </row>
    <row r="33" spans="2:10">
      <c r="B33" s="76">
        <v>10</v>
      </c>
      <c r="C33" s="76"/>
      <c r="D33" s="77"/>
      <c r="E33" s="76"/>
      <c r="F33" s="76"/>
      <c r="G33" s="76"/>
      <c r="H33" s="78"/>
      <c r="I33" s="100"/>
      <c r="J33" s="78"/>
    </row>
    <row r="34" spans="2:10">
      <c r="D34" s="71"/>
      <c r="E34" s="71"/>
      <c r="F34" s="71"/>
      <c r="G34" s="81" t="s">
        <v>59</v>
      </c>
      <c r="H34" s="83">
        <f>SUM(H24:H33)</f>
        <v>0</v>
      </c>
    </row>
    <row r="35" spans="2:10">
      <c r="D35" s="71"/>
      <c r="H35" s="82"/>
    </row>
    <row r="36" spans="2:10">
      <c r="B36" s="70" t="s">
        <v>61</v>
      </c>
      <c r="D36" s="71"/>
    </row>
    <row r="37" spans="2:10">
      <c r="B37" s="73" t="s">
        <v>55</v>
      </c>
      <c r="C37" s="73" t="s">
        <v>10</v>
      </c>
      <c r="D37" s="74" t="s">
        <v>56</v>
      </c>
      <c r="E37" s="73" t="s">
        <v>611</v>
      </c>
      <c r="F37" s="73" t="s">
        <v>57</v>
      </c>
      <c r="G37" s="73" t="s">
        <v>610</v>
      </c>
      <c r="H37" s="75" t="s">
        <v>13</v>
      </c>
      <c r="I37" s="75" t="s">
        <v>58</v>
      </c>
      <c r="J37" s="75" t="s">
        <v>599</v>
      </c>
    </row>
    <row r="38" spans="2:10">
      <c r="B38" s="76">
        <v>1</v>
      </c>
      <c r="C38" s="76"/>
      <c r="D38" s="77"/>
      <c r="E38" s="76"/>
      <c r="F38" s="76"/>
      <c r="G38" s="76"/>
      <c r="H38" s="78"/>
      <c r="I38" s="100"/>
      <c r="J38" s="78"/>
    </row>
    <row r="39" spans="2:10">
      <c r="B39" s="76">
        <v>2</v>
      </c>
      <c r="C39" s="76"/>
      <c r="D39" s="77"/>
      <c r="E39" s="76"/>
      <c r="F39" s="76"/>
      <c r="G39" s="76"/>
      <c r="H39" s="78"/>
      <c r="I39" s="100"/>
      <c r="J39" s="78"/>
    </row>
    <row r="40" spans="2:10">
      <c r="B40" s="76">
        <v>3</v>
      </c>
      <c r="C40" s="76"/>
      <c r="D40" s="77"/>
      <c r="E40" s="76"/>
      <c r="F40" s="76"/>
      <c r="G40" s="76"/>
      <c r="H40" s="78"/>
      <c r="I40" s="100"/>
      <c r="J40" s="78"/>
    </row>
    <row r="41" spans="2:10">
      <c r="B41" s="76">
        <v>4</v>
      </c>
      <c r="C41" s="79"/>
      <c r="D41" s="77"/>
      <c r="E41" s="76"/>
      <c r="F41" s="79"/>
      <c r="G41" s="79"/>
      <c r="H41" s="80"/>
      <c r="I41" s="100"/>
      <c r="J41" s="80"/>
    </row>
    <row r="42" spans="2:10">
      <c r="B42" s="76">
        <v>5</v>
      </c>
      <c r="C42" s="79"/>
      <c r="D42" s="77"/>
      <c r="E42" s="76"/>
      <c r="F42" s="79"/>
      <c r="G42" s="79"/>
      <c r="H42" s="80"/>
      <c r="I42" s="100"/>
      <c r="J42" s="80"/>
    </row>
    <row r="43" spans="2:10">
      <c r="B43" s="76">
        <v>6</v>
      </c>
      <c r="C43" s="79"/>
      <c r="D43" s="77"/>
      <c r="E43" s="76"/>
      <c r="F43" s="79"/>
      <c r="G43" s="79"/>
      <c r="H43" s="80"/>
      <c r="I43" s="100"/>
      <c r="J43" s="80"/>
    </row>
    <row r="44" spans="2:10">
      <c r="B44" s="76">
        <v>7</v>
      </c>
      <c r="C44" s="76"/>
      <c r="D44" s="77"/>
      <c r="E44" s="76"/>
      <c r="F44" s="76"/>
      <c r="G44" s="76"/>
      <c r="H44" s="78"/>
      <c r="I44" s="100"/>
      <c r="J44" s="78"/>
    </row>
    <row r="45" spans="2:10">
      <c r="B45" s="76">
        <v>8</v>
      </c>
      <c r="C45" s="76"/>
      <c r="D45" s="77"/>
      <c r="E45" s="76"/>
      <c r="F45" s="76"/>
      <c r="G45" s="76"/>
      <c r="H45" s="78"/>
      <c r="I45" s="100"/>
      <c r="J45" s="78"/>
    </row>
    <row r="46" spans="2:10">
      <c r="B46" s="76">
        <v>9</v>
      </c>
      <c r="C46" s="76"/>
      <c r="D46" s="77"/>
      <c r="E46" s="76"/>
      <c r="F46" s="76"/>
      <c r="G46" s="76"/>
      <c r="H46" s="78"/>
      <c r="I46" s="100"/>
      <c r="J46" s="78"/>
    </row>
    <row r="47" spans="2:10">
      <c r="B47" s="76">
        <v>10</v>
      </c>
      <c r="C47" s="76"/>
      <c r="D47" s="77"/>
      <c r="E47" s="76"/>
      <c r="F47" s="76"/>
      <c r="G47" s="76"/>
      <c r="H47" s="78"/>
      <c r="I47" s="100"/>
      <c r="J47" s="78"/>
    </row>
    <row r="48" spans="2:10">
      <c r="D48" s="71"/>
      <c r="E48" s="71"/>
      <c r="F48" s="71"/>
      <c r="G48" s="81" t="s">
        <v>59</v>
      </c>
      <c r="H48" s="83">
        <f>SUM(H38:H47)</f>
        <v>0</v>
      </c>
    </row>
    <row r="49" spans="2:10">
      <c r="D49" s="71"/>
      <c r="H49" s="82"/>
    </row>
    <row r="50" spans="2:10">
      <c r="B50" s="70" t="s">
        <v>62</v>
      </c>
      <c r="D50" s="71"/>
    </row>
    <row r="51" spans="2:10">
      <c r="B51" s="73" t="s">
        <v>55</v>
      </c>
      <c r="C51" s="73" t="s">
        <v>10</v>
      </c>
      <c r="D51" s="74" t="s">
        <v>56</v>
      </c>
      <c r="E51" s="73" t="s">
        <v>611</v>
      </c>
      <c r="F51" s="73" t="s">
        <v>57</v>
      </c>
      <c r="G51" s="73" t="s">
        <v>610</v>
      </c>
      <c r="H51" s="75" t="s">
        <v>13</v>
      </c>
      <c r="I51" s="75" t="s">
        <v>58</v>
      </c>
      <c r="J51" s="75" t="s">
        <v>599</v>
      </c>
    </row>
    <row r="52" spans="2:10">
      <c r="B52" s="76">
        <v>1</v>
      </c>
      <c r="C52" s="76"/>
      <c r="D52" s="77"/>
      <c r="E52" s="76"/>
      <c r="F52" s="76"/>
      <c r="G52" s="76"/>
      <c r="H52" s="78"/>
      <c r="I52" s="100"/>
      <c r="J52" s="78"/>
    </row>
    <row r="53" spans="2:10">
      <c r="B53" s="76">
        <v>2</v>
      </c>
      <c r="C53" s="76"/>
      <c r="D53" s="77"/>
      <c r="E53" s="76"/>
      <c r="F53" s="76"/>
      <c r="G53" s="76"/>
      <c r="H53" s="78"/>
      <c r="I53" s="100"/>
      <c r="J53" s="78"/>
    </row>
    <row r="54" spans="2:10">
      <c r="B54" s="76">
        <v>3</v>
      </c>
      <c r="C54" s="76"/>
      <c r="D54" s="77"/>
      <c r="E54" s="76"/>
      <c r="F54" s="76"/>
      <c r="G54" s="76"/>
      <c r="H54" s="78"/>
      <c r="I54" s="100"/>
      <c r="J54" s="78"/>
    </row>
    <row r="55" spans="2:10">
      <c r="B55" s="76">
        <v>4</v>
      </c>
      <c r="C55" s="76"/>
      <c r="D55" s="77"/>
      <c r="E55" s="76"/>
      <c r="F55" s="79"/>
      <c r="G55" s="79"/>
      <c r="H55" s="80"/>
      <c r="I55" s="100"/>
      <c r="J55" s="80"/>
    </row>
    <row r="56" spans="2:10">
      <c r="B56" s="76">
        <v>5</v>
      </c>
      <c r="C56" s="79"/>
      <c r="D56" s="77"/>
      <c r="E56" s="76"/>
      <c r="F56" s="79"/>
      <c r="G56" s="79"/>
      <c r="H56" s="80"/>
      <c r="I56" s="100"/>
      <c r="J56" s="80"/>
    </row>
    <row r="57" spans="2:10">
      <c r="B57" s="76">
        <v>6</v>
      </c>
      <c r="C57" s="79"/>
      <c r="D57" s="77"/>
      <c r="E57" s="76"/>
      <c r="F57" s="79"/>
      <c r="G57" s="79"/>
      <c r="H57" s="80"/>
      <c r="I57" s="100"/>
      <c r="J57" s="80"/>
    </row>
    <row r="58" spans="2:10">
      <c r="B58" s="76">
        <v>7</v>
      </c>
      <c r="C58" s="76"/>
      <c r="D58" s="77"/>
      <c r="E58" s="76"/>
      <c r="F58" s="76"/>
      <c r="G58" s="76"/>
      <c r="H58" s="78"/>
      <c r="I58" s="100"/>
      <c r="J58" s="78"/>
    </row>
    <row r="59" spans="2:10">
      <c r="B59" s="76">
        <v>8</v>
      </c>
      <c r="C59" s="76"/>
      <c r="D59" s="77"/>
      <c r="E59" s="76"/>
      <c r="F59" s="76"/>
      <c r="G59" s="76"/>
      <c r="H59" s="78"/>
      <c r="I59" s="100"/>
      <c r="J59" s="78"/>
    </row>
    <row r="60" spans="2:10">
      <c r="B60" s="76">
        <v>9</v>
      </c>
      <c r="C60" s="76"/>
      <c r="D60" s="77"/>
      <c r="E60" s="76"/>
      <c r="F60" s="76"/>
      <c r="G60" s="76"/>
      <c r="H60" s="78"/>
      <c r="I60" s="100"/>
      <c r="J60" s="78"/>
    </row>
    <row r="61" spans="2:10">
      <c r="B61" s="76">
        <v>10</v>
      </c>
      <c r="C61" s="76"/>
      <c r="D61" s="77"/>
      <c r="E61" s="76"/>
      <c r="F61" s="76"/>
      <c r="G61" s="76"/>
      <c r="H61" s="78"/>
      <c r="I61" s="100"/>
      <c r="J61" s="78"/>
    </row>
    <row r="62" spans="2:10">
      <c r="D62" s="71"/>
      <c r="E62" s="71"/>
      <c r="F62" s="71"/>
      <c r="G62" s="81" t="s">
        <v>59</v>
      </c>
      <c r="H62" s="83">
        <f>SUM(H52:H61)</f>
        <v>0</v>
      </c>
    </row>
    <row r="63" spans="2:10">
      <c r="D63" s="71"/>
      <c r="H63" s="82"/>
    </row>
    <row r="64" spans="2:10">
      <c r="B64" s="70" t="s">
        <v>63</v>
      </c>
      <c r="D64" s="71"/>
    </row>
    <row r="65" spans="2:10">
      <c r="B65" s="73" t="s">
        <v>55</v>
      </c>
      <c r="C65" s="73" t="s">
        <v>10</v>
      </c>
      <c r="D65" s="74" t="s">
        <v>56</v>
      </c>
      <c r="E65" s="73" t="s">
        <v>611</v>
      </c>
      <c r="F65" s="73" t="s">
        <v>57</v>
      </c>
      <c r="G65" s="73" t="s">
        <v>610</v>
      </c>
      <c r="H65" s="75" t="s">
        <v>13</v>
      </c>
      <c r="I65" s="75" t="s">
        <v>58</v>
      </c>
      <c r="J65" s="75" t="s">
        <v>599</v>
      </c>
    </row>
    <row r="66" spans="2:10">
      <c r="B66" s="76">
        <v>1</v>
      </c>
      <c r="C66" s="76"/>
      <c r="D66" s="77"/>
      <c r="E66" s="76"/>
      <c r="F66" s="76"/>
      <c r="G66" s="76"/>
      <c r="H66" s="78"/>
      <c r="I66" s="100"/>
      <c r="J66" s="78"/>
    </row>
    <row r="67" spans="2:10">
      <c r="B67" s="76">
        <v>2</v>
      </c>
      <c r="C67" s="76"/>
      <c r="D67" s="77"/>
      <c r="E67" s="76"/>
      <c r="F67" s="76"/>
      <c r="G67" s="76"/>
      <c r="H67" s="78"/>
      <c r="I67" s="100"/>
      <c r="J67" s="78"/>
    </row>
    <row r="68" spans="2:10">
      <c r="B68" s="76">
        <v>3</v>
      </c>
      <c r="C68" s="76"/>
      <c r="D68" s="77"/>
      <c r="E68" s="76"/>
      <c r="F68" s="76"/>
      <c r="G68" s="76"/>
      <c r="H68" s="78"/>
      <c r="I68" s="100"/>
      <c r="J68" s="78"/>
    </row>
    <row r="69" spans="2:10">
      <c r="B69" s="76">
        <v>4</v>
      </c>
      <c r="C69" s="79"/>
      <c r="D69" s="77"/>
      <c r="E69" s="76"/>
      <c r="F69" s="79"/>
      <c r="G69" s="79"/>
      <c r="H69" s="80"/>
      <c r="I69" s="100"/>
      <c r="J69" s="80"/>
    </row>
    <row r="70" spans="2:10">
      <c r="B70" s="76">
        <v>5</v>
      </c>
      <c r="C70" s="79"/>
      <c r="D70" s="77"/>
      <c r="E70" s="76"/>
      <c r="F70" s="79"/>
      <c r="G70" s="79"/>
      <c r="H70" s="80"/>
      <c r="I70" s="100"/>
      <c r="J70" s="80"/>
    </row>
    <row r="71" spans="2:10">
      <c r="B71" s="76">
        <v>6</v>
      </c>
      <c r="C71" s="79"/>
      <c r="D71" s="77"/>
      <c r="E71" s="76"/>
      <c r="F71" s="79"/>
      <c r="G71" s="79"/>
      <c r="H71" s="80"/>
      <c r="I71" s="100"/>
      <c r="J71" s="80"/>
    </row>
    <row r="72" spans="2:10">
      <c r="B72" s="76">
        <v>7</v>
      </c>
      <c r="C72" s="76"/>
      <c r="D72" s="77"/>
      <c r="E72" s="76"/>
      <c r="F72" s="76"/>
      <c r="G72" s="76"/>
      <c r="H72" s="78"/>
      <c r="I72" s="100"/>
      <c r="J72" s="78"/>
    </row>
    <row r="73" spans="2:10">
      <c r="B73" s="76">
        <v>8</v>
      </c>
      <c r="C73" s="76"/>
      <c r="D73" s="77"/>
      <c r="E73" s="76"/>
      <c r="F73" s="76"/>
      <c r="G73" s="76"/>
      <c r="H73" s="78"/>
      <c r="I73" s="100"/>
      <c r="J73" s="78"/>
    </row>
    <row r="74" spans="2:10">
      <c r="B74" s="76">
        <v>9</v>
      </c>
      <c r="C74" s="76"/>
      <c r="D74" s="77"/>
      <c r="E74" s="76"/>
      <c r="F74" s="76"/>
      <c r="G74" s="76"/>
      <c r="H74" s="78"/>
      <c r="I74" s="100"/>
      <c r="J74" s="78"/>
    </row>
    <row r="75" spans="2:10">
      <c r="B75" s="76">
        <v>10</v>
      </c>
      <c r="C75" s="76"/>
      <c r="D75" s="77"/>
      <c r="E75" s="76"/>
      <c r="F75" s="76"/>
      <c r="G75" s="76"/>
      <c r="H75" s="78"/>
      <c r="I75" s="100"/>
      <c r="J75" s="78"/>
    </row>
    <row r="76" spans="2:10">
      <c r="D76" s="71"/>
      <c r="E76" s="71"/>
      <c r="F76" s="71"/>
      <c r="G76" s="81" t="s">
        <v>59</v>
      </c>
      <c r="H76" s="83">
        <f>SUM(H66:H75)</f>
        <v>0</v>
      </c>
    </row>
    <row r="78" spans="2:10">
      <c r="G78" s="73" t="s">
        <v>64</v>
      </c>
      <c r="H78" s="78">
        <f>SUM(H20,H34,H48,H62,H76)</f>
        <v>0</v>
      </c>
    </row>
  </sheetData>
  <mergeCells count="3">
    <mergeCell ref="B1:H1"/>
    <mergeCell ref="F5:J7"/>
    <mergeCell ref="F3:J3"/>
  </mergeCells>
  <phoneticPr fontId="25"/>
  <dataValidations count="1">
    <dataValidation type="list" allowBlank="1" showInputMessage="1" showErrorMessage="1" sqref="E66:E75 E10:E19 E52:E61 E38:E47 E24:E33" xr:uid="{37C32658-85D6-9741-8340-320AB085132D}">
      <formula1>INDIRECT(D10)</formula1>
    </dataValidation>
  </dataValidations>
  <pageMargins left="0.75" right="0.75" top="1" bottom="1" header="0.5" footer="0.5"/>
  <pageSetup paperSize="9" scale="45" orientation="portrait"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D4C0870D-B759-6745-8575-EB0C4E680E43}">
          <x14:formula1>
            <xm:f>プルダウン一覧!$A$11</xm:f>
          </x14:formula1>
          <xm:sqref>I10:I19 I66:I75 I24:I33 I52:I61 I38:I47</xm:sqref>
        </x14:dataValidation>
        <x14:dataValidation type="list" allowBlank="1" showInputMessage="1" showErrorMessage="1" xr:uid="{EFEEC0E0-EF92-1342-92C7-52E72B678611}">
          <x14:formula1>
            <xm:f>プルダウン一覧!$H$2:$H$4</xm:f>
          </x14:formula1>
          <xm:sqref>D66:D75</xm:sqref>
        </x14:dataValidation>
        <x14:dataValidation type="list" allowBlank="1" showInputMessage="1" showErrorMessage="1" xr:uid="{0FD065FA-55D8-894A-85B7-D1FF1B38B09C}">
          <x14:formula1>
            <xm:f>プルダウン一覧!$F$2:$F$8</xm:f>
          </x14:formula1>
          <xm:sqref>D52:D61</xm:sqref>
        </x14:dataValidation>
        <x14:dataValidation type="list" allowBlank="1" showInputMessage="1" showErrorMessage="1" xr:uid="{BFD1AB57-04E5-A443-9FE9-FF9BB82CD854}">
          <x14:formula1>
            <xm:f>プルダウン一覧!$E$2:$E$6</xm:f>
          </x14:formula1>
          <xm:sqref>D38:D47</xm:sqref>
        </x14:dataValidation>
        <x14:dataValidation type="list" allowBlank="1" showInputMessage="1" showErrorMessage="1" xr:uid="{7BE8BC19-813B-184F-8C4C-E538058D0A62}">
          <x14:formula1>
            <xm:f>プルダウン一覧!$D$2:$D$10</xm:f>
          </x14:formula1>
          <xm:sqref>D24:D33</xm:sqref>
        </x14:dataValidation>
        <x14:dataValidation type="list" allowBlank="1" showInputMessage="1" showErrorMessage="1" xr:uid="{8BA520DE-73EC-134F-8F7A-F6D224A93F17}">
          <x14:formula1>
            <xm:f>プルダウン一覧!$C$2:$C$3</xm:f>
          </x14:formula1>
          <xm:sqref>D10:D19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176B0-284A-4215-AD82-B0B8BC67A9BB}">
  <dimension ref="B1:W58"/>
  <sheetViews>
    <sheetView zoomScale="60" zoomScaleNormal="60" workbookViewId="0">
      <selection activeCell="B1" sqref="B1:Q1"/>
    </sheetView>
  </sheetViews>
  <sheetFormatPr baseColWidth="10" defaultColWidth="13" defaultRowHeight="19" outlineLevelCol="1"/>
  <cols>
    <col min="1" max="1" width="2" style="1" customWidth="1"/>
    <col min="2" max="2" width="8.6640625" style="1" customWidth="1"/>
    <col min="3" max="3" width="4.6640625" style="1" customWidth="1"/>
    <col min="4" max="4" width="41.6640625" style="1" customWidth="1"/>
    <col min="5" max="5" width="27.33203125" style="1" bestFit="1" customWidth="1"/>
    <col min="6" max="6" width="41.6640625" style="1" customWidth="1"/>
    <col min="7" max="7" width="21.5" style="69" bestFit="1" customWidth="1"/>
    <col min="8" max="9" width="21.5" style="69" customWidth="1"/>
    <col min="10" max="10" width="10" style="1" bestFit="1" customWidth="1"/>
    <col min="11" max="11" width="19.1640625" style="1" customWidth="1"/>
    <col min="12" max="12" width="21" style="20" customWidth="1"/>
    <col min="13" max="13" width="17" style="1" customWidth="1"/>
    <col min="14" max="14" width="21.1640625" style="1" customWidth="1"/>
    <col min="15" max="15" width="41" style="20" customWidth="1"/>
    <col min="16" max="16" width="19.1640625" style="1" customWidth="1"/>
    <col min="17" max="17" width="3.6640625" style="1" customWidth="1"/>
    <col min="18" max="18" width="2.5" style="1" customWidth="1"/>
    <col min="19" max="22" width="15.6640625" style="32" hidden="1" customWidth="1" outlineLevel="1"/>
    <col min="23" max="23" width="13" style="1" collapsed="1"/>
    <col min="24" max="16384" width="13" style="1"/>
  </cols>
  <sheetData>
    <row r="1" spans="2:22" ht="44" customHeight="1" thickBot="1">
      <c r="B1" s="174" t="s">
        <v>0</v>
      </c>
      <c r="C1" s="174"/>
      <c r="D1" s="174"/>
      <c r="E1" s="174"/>
      <c r="F1" s="174"/>
      <c r="G1" s="174"/>
      <c r="H1" s="174"/>
      <c r="I1" s="174"/>
      <c r="J1" s="174"/>
      <c r="K1" s="174"/>
      <c r="L1" s="174"/>
      <c r="M1" s="174"/>
      <c r="N1" s="174"/>
      <c r="O1" s="174"/>
      <c r="P1" s="174"/>
      <c r="Q1" s="174"/>
    </row>
    <row r="2" spans="2:22" ht="44" customHeight="1" thickBot="1">
      <c r="B2" s="169"/>
      <c r="C2" s="169"/>
      <c r="D2" s="170" t="s">
        <v>693</v>
      </c>
      <c r="E2" s="169"/>
      <c r="F2" s="169"/>
      <c r="G2" s="169"/>
      <c r="H2" s="169"/>
      <c r="I2" s="169"/>
      <c r="J2" s="169"/>
      <c r="K2" s="169"/>
      <c r="L2" s="169"/>
      <c r="M2" s="169"/>
      <c r="N2" s="169"/>
      <c r="O2" s="169"/>
      <c r="P2" s="169"/>
      <c r="Q2" s="169"/>
    </row>
    <row r="3" spans="2:22">
      <c r="B3" s="2"/>
      <c r="C3" s="3"/>
      <c r="D3" s="3"/>
      <c r="E3" s="3"/>
      <c r="F3" s="3"/>
      <c r="G3" s="4"/>
      <c r="H3" s="4"/>
      <c r="I3" s="4"/>
      <c r="J3" s="3"/>
      <c r="K3" s="3"/>
      <c r="L3" s="5"/>
      <c r="M3" s="3"/>
      <c r="N3" s="3"/>
      <c r="O3" s="5"/>
      <c r="P3" s="5"/>
      <c r="Q3" s="6"/>
    </row>
    <row r="4" spans="2:22" ht="60" customHeight="1">
      <c r="B4" s="7"/>
      <c r="D4" s="8" t="s">
        <v>1</v>
      </c>
      <c r="E4" s="175" t="s">
        <v>661</v>
      </c>
      <c r="F4" s="176"/>
      <c r="G4" s="176"/>
      <c r="H4" s="176"/>
      <c r="I4" s="176"/>
      <c r="J4" s="177"/>
      <c r="K4" s="113" t="s">
        <v>2</v>
      </c>
      <c r="L4" s="178" t="s">
        <v>666</v>
      </c>
      <c r="M4" s="179"/>
      <c r="N4" s="180"/>
      <c r="O4" s="10" t="s">
        <v>3</v>
      </c>
      <c r="P4" s="142"/>
      <c r="Q4" s="11"/>
    </row>
    <row r="5" spans="2:22" ht="60" customHeight="1">
      <c r="B5" s="12"/>
      <c r="D5" s="8" t="s">
        <v>4</v>
      </c>
      <c r="E5" s="175" t="s">
        <v>665</v>
      </c>
      <c r="F5" s="176"/>
      <c r="G5" s="176"/>
      <c r="H5" s="176"/>
      <c r="I5" s="176"/>
      <c r="J5" s="177"/>
      <c r="K5" s="9"/>
      <c r="L5" s="101"/>
      <c r="M5" s="113" t="s">
        <v>5</v>
      </c>
      <c r="N5" s="162">
        <v>1</v>
      </c>
      <c r="O5" s="13" t="s">
        <v>6</v>
      </c>
      <c r="P5" s="157" t="s">
        <v>658</v>
      </c>
      <c r="Q5" s="11"/>
    </row>
    <row r="6" spans="2:22" ht="15" customHeight="1" thickBot="1">
      <c r="B6" s="14"/>
      <c r="C6" s="15"/>
      <c r="D6" s="15"/>
      <c r="E6" s="15"/>
      <c r="F6" s="15"/>
      <c r="G6" s="16"/>
      <c r="H6" s="16"/>
      <c r="I6" s="16"/>
      <c r="J6" s="15"/>
      <c r="K6" s="15"/>
      <c r="L6" s="17"/>
      <c r="M6" s="15"/>
      <c r="N6" s="104"/>
      <c r="O6" s="17"/>
      <c r="P6" s="15"/>
      <c r="Q6" s="18"/>
    </row>
    <row r="7" spans="2:22" ht="15" customHeight="1" thickBot="1">
      <c r="G7" s="19"/>
      <c r="H7" s="19"/>
      <c r="I7" s="19"/>
      <c r="O7" s="21"/>
    </row>
    <row r="8" spans="2:22" ht="36" customHeight="1">
      <c r="B8" s="22" t="s">
        <v>7</v>
      </c>
      <c r="C8" s="23"/>
      <c r="D8" s="23"/>
      <c r="E8" s="23"/>
      <c r="F8" s="23"/>
      <c r="G8" s="24"/>
      <c r="H8" s="24"/>
      <c r="I8" s="24"/>
      <c r="J8" s="23"/>
      <c r="K8" s="23"/>
      <c r="L8" s="25"/>
      <c r="M8" s="23"/>
      <c r="N8" s="23"/>
      <c r="O8" s="25"/>
      <c r="P8" s="23"/>
      <c r="Q8" s="6"/>
      <c r="S8" s="92" t="s">
        <v>8</v>
      </c>
      <c r="T8" s="93"/>
      <c r="V8" s="93"/>
    </row>
    <row r="9" spans="2:22" ht="48.75" customHeight="1">
      <c r="B9" s="7"/>
      <c r="C9" s="26" t="s">
        <v>9</v>
      </c>
      <c r="D9" s="138" t="s">
        <v>10</v>
      </c>
      <c r="E9" s="27" t="s">
        <v>11</v>
      </c>
      <c r="F9" s="28" t="s">
        <v>12</v>
      </c>
      <c r="G9" s="29" t="s">
        <v>603</v>
      </c>
      <c r="H9" s="144" t="s">
        <v>604</v>
      </c>
      <c r="I9" s="144" t="s">
        <v>637</v>
      </c>
      <c r="J9" s="181" t="s">
        <v>14</v>
      </c>
      <c r="K9" s="182"/>
      <c r="L9" s="182"/>
      <c r="M9" s="182"/>
      <c r="N9" s="182"/>
      <c r="O9" s="182"/>
      <c r="P9" s="183"/>
      <c r="Q9" s="11"/>
      <c r="S9" s="32" t="s">
        <v>15</v>
      </c>
      <c r="T9" s="93"/>
      <c r="V9" s="93"/>
    </row>
    <row r="10" spans="2:22" ht="13.5" customHeight="1">
      <c r="B10" s="30"/>
      <c r="C10" s="31"/>
      <c r="D10" s="32"/>
      <c r="E10" s="32"/>
      <c r="F10" s="32"/>
      <c r="G10" s="33"/>
      <c r="H10" s="33"/>
      <c r="I10" s="33"/>
      <c r="J10" s="32"/>
      <c r="K10" s="32"/>
      <c r="L10" s="34"/>
      <c r="M10" s="32"/>
      <c r="N10" s="32"/>
      <c r="O10" s="34"/>
      <c r="P10" s="32"/>
      <c r="Q10" s="11"/>
      <c r="T10" s="93"/>
      <c r="V10" s="93"/>
    </row>
    <row r="11" spans="2:22" ht="64.25" customHeight="1">
      <c r="B11" s="35"/>
      <c r="C11" s="36">
        <v>1</v>
      </c>
      <c r="D11" s="140" t="s">
        <v>641</v>
      </c>
      <c r="E11" s="37" t="s">
        <v>640</v>
      </c>
      <c r="F11" s="37" t="s">
        <v>87</v>
      </c>
      <c r="G11" s="141">
        <v>5500000</v>
      </c>
      <c r="H11" s="147">
        <v>0.1</v>
      </c>
      <c r="I11" s="145">
        <f>IFERROR(ROUNDDOWN(G11/(1+H11),0),G11)</f>
        <v>5000000</v>
      </c>
      <c r="J11" s="171"/>
      <c r="K11" s="172"/>
      <c r="L11" s="172"/>
      <c r="M11" s="172"/>
      <c r="N11" s="172"/>
      <c r="O11" s="172"/>
      <c r="P11" s="173"/>
      <c r="Q11" s="11"/>
      <c r="S11" s="39" t="s">
        <v>16</v>
      </c>
      <c r="T11" s="96">
        <f>SUMIF($E$11:$E$25,S11,$G$11:$G$25)</f>
        <v>5500000</v>
      </c>
      <c r="U11" s="39" t="s">
        <v>17</v>
      </c>
      <c r="V11" s="97">
        <f>SUMIF($E$11:$E$25,U11,$G$11:$G$25)</f>
        <v>193314000</v>
      </c>
    </row>
    <row r="12" spans="2:22" ht="64.25" customHeight="1">
      <c r="B12" s="7"/>
      <c r="C12" s="36">
        <v>2</v>
      </c>
      <c r="D12" s="140" t="s">
        <v>642</v>
      </c>
      <c r="E12" s="37" t="s">
        <v>607</v>
      </c>
      <c r="F12" s="37" t="s">
        <v>85</v>
      </c>
      <c r="G12" s="141">
        <v>111265000</v>
      </c>
      <c r="H12" s="147">
        <v>0.1</v>
      </c>
      <c r="I12" s="145">
        <f t="shared" ref="I12:I25" si="0">IFERROR(ROUNDDOWN(G12/(1+H12),0),G12)</f>
        <v>101150000</v>
      </c>
      <c r="J12" s="171"/>
      <c r="K12" s="172"/>
      <c r="L12" s="172"/>
      <c r="M12" s="172"/>
      <c r="N12" s="172"/>
      <c r="O12" s="172"/>
      <c r="P12" s="173"/>
      <c r="Q12" s="11"/>
      <c r="S12" s="39" t="s">
        <v>18</v>
      </c>
      <c r="T12" s="96">
        <f>SUMIF($E$11:$E$25,S12,$G$11:$G$25)</f>
        <v>44000000</v>
      </c>
      <c r="U12" s="39" t="s">
        <v>19</v>
      </c>
      <c r="V12" s="97">
        <f>SUMIF($E$11:$E$25,U12,$G$11:$G$25)</f>
        <v>26950000</v>
      </c>
    </row>
    <row r="13" spans="2:22" ht="64.25" customHeight="1">
      <c r="B13" s="7" t="s">
        <v>20</v>
      </c>
      <c r="C13" s="36">
        <v>3</v>
      </c>
      <c r="D13" s="140" t="s">
        <v>643</v>
      </c>
      <c r="E13" s="37" t="s">
        <v>607</v>
      </c>
      <c r="F13" s="37" t="s">
        <v>68</v>
      </c>
      <c r="G13" s="141">
        <v>880000</v>
      </c>
      <c r="H13" s="147">
        <v>0.1</v>
      </c>
      <c r="I13" s="145">
        <f t="shared" si="0"/>
        <v>800000</v>
      </c>
      <c r="J13" s="171"/>
      <c r="K13" s="172"/>
      <c r="L13" s="172"/>
      <c r="M13" s="172"/>
      <c r="N13" s="172"/>
      <c r="O13" s="172"/>
      <c r="P13" s="173"/>
      <c r="Q13" s="11"/>
      <c r="S13" s="39" t="s">
        <v>21</v>
      </c>
      <c r="T13" s="96">
        <f>SUMIF($E$11:$E$25,S13,$G$11:$G$25)</f>
        <v>0</v>
      </c>
      <c r="U13" s="39" t="s">
        <v>22</v>
      </c>
      <c r="V13" s="97">
        <f>SUMIF($E$11:$E$25,U13,$G$11:$G$25)</f>
        <v>0</v>
      </c>
    </row>
    <row r="14" spans="2:22" ht="64.25" customHeight="1">
      <c r="B14" s="7"/>
      <c r="C14" s="36">
        <v>4</v>
      </c>
      <c r="D14" s="140" t="s">
        <v>644</v>
      </c>
      <c r="E14" s="37" t="s">
        <v>607</v>
      </c>
      <c r="F14" s="37" t="s">
        <v>68</v>
      </c>
      <c r="G14" s="141">
        <v>24750000</v>
      </c>
      <c r="H14" s="147">
        <v>0.1</v>
      </c>
      <c r="I14" s="145">
        <f t="shared" si="0"/>
        <v>22500000</v>
      </c>
      <c r="J14" s="171" t="s">
        <v>667</v>
      </c>
      <c r="K14" s="172"/>
      <c r="L14" s="172"/>
      <c r="M14" s="172"/>
      <c r="N14" s="172"/>
      <c r="O14" s="172"/>
      <c r="P14" s="173"/>
      <c r="Q14" s="11"/>
      <c r="S14" s="32" t="s">
        <v>23</v>
      </c>
      <c r="T14" s="93"/>
      <c r="V14" s="93"/>
    </row>
    <row r="15" spans="2:22" ht="64.25" customHeight="1">
      <c r="B15" s="7"/>
      <c r="C15" s="36">
        <v>5</v>
      </c>
      <c r="D15" s="140" t="s">
        <v>645</v>
      </c>
      <c r="E15" s="37" t="s">
        <v>609</v>
      </c>
      <c r="F15" s="37" t="s">
        <v>69</v>
      </c>
      <c r="G15" s="141">
        <v>26400000</v>
      </c>
      <c r="H15" s="147">
        <v>0.1</v>
      </c>
      <c r="I15" s="145">
        <f t="shared" si="0"/>
        <v>24000000</v>
      </c>
      <c r="J15" s="171"/>
      <c r="K15" s="172"/>
      <c r="L15" s="172"/>
      <c r="M15" s="172"/>
      <c r="N15" s="172"/>
      <c r="O15" s="172"/>
      <c r="P15" s="173"/>
      <c r="Q15" s="11"/>
      <c r="T15" s="39" t="s">
        <v>24</v>
      </c>
      <c r="U15" s="39" t="s">
        <v>25</v>
      </c>
      <c r="V15" s="93"/>
    </row>
    <row r="16" spans="2:22" ht="64.25" customHeight="1">
      <c r="B16" s="7"/>
      <c r="C16" s="36">
        <v>6</v>
      </c>
      <c r="D16" s="140" t="s">
        <v>646</v>
      </c>
      <c r="E16" s="37" t="s">
        <v>609</v>
      </c>
      <c r="F16" s="37" t="s">
        <v>79</v>
      </c>
      <c r="G16" s="141">
        <v>550000</v>
      </c>
      <c r="H16" s="147">
        <v>0.1</v>
      </c>
      <c r="I16" s="145">
        <f t="shared" si="0"/>
        <v>500000</v>
      </c>
      <c r="J16" s="171"/>
      <c r="K16" s="172"/>
      <c r="L16" s="172"/>
      <c r="M16" s="172"/>
      <c r="N16" s="172"/>
      <c r="O16" s="172"/>
      <c r="P16" s="173"/>
      <c r="Q16" s="11"/>
      <c r="S16" s="39" t="s">
        <v>26</v>
      </c>
      <c r="T16" s="97">
        <f>SUM(T11,V11,T12,V12)</f>
        <v>269764000</v>
      </c>
      <c r="U16" s="98" t="str">
        <f>IF($N$4=0,"",ROUNDDOWN(T16/$N$4,0))</f>
        <v/>
      </c>
      <c r="V16" s="93"/>
    </row>
    <row r="17" spans="2:22" ht="64.25" customHeight="1">
      <c r="B17" s="7"/>
      <c r="C17" s="36">
        <v>7</v>
      </c>
      <c r="D17" s="140" t="s">
        <v>647</v>
      </c>
      <c r="E17" s="37" t="s">
        <v>608</v>
      </c>
      <c r="F17" s="37" t="s">
        <v>614</v>
      </c>
      <c r="G17" s="141">
        <v>44000000</v>
      </c>
      <c r="H17" s="147">
        <v>0.1</v>
      </c>
      <c r="I17" s="145">
        <f t="shared" si="0"/>
        <v>40000000</v>
      </c>
      <c r="J17" s="171"/>
      <c r="K17" s="172"/>
      <c r="L17" s="172"/>
      <c r="M17" s="172"/>
      <c r="N17" s="172"/>
      <c r="O17" s="172"/>
      <c r="P17" s="173"/>
      <c r="Q17" s="11"/>
      <c r="S17" s="39" t="s">
        <v>27</v>
      </c>
      <c r="T17" s="97">
        <f>T13</f>
        <v>0</v>
      </c>
      <c r="U17" s="98" t="str">
        <f>IF($N$4=0,"",ROUNDDOWN(T17/$N$4,0))</f>
        <v/>
      </c>
      <c r="V17" s="93"/>
    </row>
    <row r="18" spans="2:22" ht="64.25" customHeight="1">
      <c r="B18" s="7"/>
      <c r="C18" s="36">
        <v>8</v>
      </c>
      <c r="D18" s="140" t="s">
        <v>648</v>
      </c>
      <c r="E18" s="37" t="s">
        <v>607</v>
      </c>
      <c r="F18" s="37" t="s">
        <v>70</v>
      </c>
      <c r="G18" s="141">
        <v>55000000</v>
      </c>
      <c r="H18" s="147">
        <v>0.1</v>
      </c>
      <c r="I18" s="145">
        <f t="shared" si="0"/>
        <v>50000000</v>
      </c>
      <c r="J18" s="171"/>
      <c r="K18" s="172"/>
      <c r="L18" s="172"/>
      <c r="M18" s="172"/>
      <c r="N18" s="172"/>
      <c r="O18" s="172"/>
      <c r="P18" s="173"/>
      <c r="Q18" s="11"/>
      <c r="S18" s="39" t="s">
        <v>28</v>
      </c>
      <c r="T18" s="97">
        <f>V13</f>
        <v>0</v>
      </c>
      <c r="U18" s="98" t="str">
        <f>IF($N$4=0,"",ROUNDDOWN(T18/$N$4,0))</f>
        <v/>
      </c>
      <c r="V18" s="93"/>
    </row>
    <row r="19" spans="2:22" ht="64.25" customHeight="1">
      <c r="B19" s="7"/>
      <c r="C19" s="36">
        <v>9</v>
      </c>
      <c r="D19" s="140" t="s">
        <v>651</v>
      </c>
      <c r="E19" s="153" t="s">
        <v>607</v>
      </c>
      <c r="F19" s="153" t="s">
        <v>68</v>
      </c>
      <c r="G19" s="154">
        <v>319000</v>
      </c>
      <c r="H19" s="147">
        <v>0.1</v>
      </c>
      <c r="I19" s="145">
        <f t="shared" si="0"/>
        <v>290000</v>
      </c>
      <c r="J19" s="187"/>
      <c r="K19" s="188"/>
      <c r="L19" s="188"/>
      <c r="M19" s="188"/>
      <c r="N19" s="188"/>
      <c r="O19" s="188"/>
      <c r="P19" s="189"/>
      <c r="Q19" s="11"/>
    </row>
    <row r="20" spans="2:22" ht="64.25" customHeight="1">
      <c r="B20" s="7"/>
      <c r="C20" s="36">
        <v>10</v>
      </c>
      <c r="D20" s="140" t="s">
        <v>653</v>
      </c>
      <c r="E20" s="153" t="s">
        <v>607</v>
      </c>
      <c r="F20" s="153" t="s">
        <v>68</v>
      </c>
      <c r="G20" s="154">
        <v>1100000</v>
      </c>
      <c r="H20" s="147">
        <v>0.1</v>
      </c>
      <c r="I20" s="145">
        <f t="shared" si="0"/>
        <v>1000000</v>
      </c>
      <c r="J20" s="184" t="s">
        <v>668</v>
      </c>
      <c r="K20" s="185"/>
      <c r="L20" s="185"/>
      <c r="M20" s="185"/>
      <c r="N20" s="185"/>
      <c r="O20" s="185"/>
      <c r="P20" s="186"/>
      <c r="Q20" s="11"/>
    </row>
    <row r="21" spans="2:22" ht="64.25" customHeight="1">
      <c r="B21" s="7"/>
      <c r="C21" s="36">
        <v>11</v>
      </c>
      <c r="D21" s="140"/>
      <c r="E21" s="153"/>
      <c r="F21" s="153"/>
      <c r="G21" s="154"/>
      <c r="H21" s="147">
        <v>0.1</v>
      </c>
      <c r="I21" s="145">
        <f t="shared" si="0"/>
        <v>0</v>
      </c>
      <c r="J21" s="184"/>
      <c r="K21" s="185"/>
      <c r="L21" s="185"/>
      <c r="M21" s="185"/>
      <c r="N21" s="185"/>
      <c r="O21" s="185"/>
      <c r="P21" s="186"/>
      <c r="Q21" s="11"/>
    </row>
    <row r="22" spans="2:22" ht="64.25" customHeight="1">
      <c r="B22" s="7"/>
      <c r="C22" s="36">
        <v>12</v>
      </c>
      <c r="D22" s="140"/>
      <c r="E22" s="153"/>
      <c r="F22" s="153"/>
      <c r="G22" s="154"/>
      <c r="H22" s="147">
        <v>0.1</v>
      </c>
      <c r="I22" s="145">
        <f t="shared" ref="I22:I24" si="1">IFERROR(ROUNDDOWN(G22/(1+H22),0),G22)</f>
        <v>0</v>
      </c>
      <c r="J22" s="184"/>
      <c r="K22" s="185"/>
      <c r="L22" s="185"/>
      <c r="M22" s="185"/>
      <c r="N22" s="185"/>
      <c r="O22" s="185"/>
      <c r="P22" s="186"/>
      <c r="Q22" s="11"/>
    </row>
    <row r="23" spans="2:22" ht="64.25" customHeight="1">
      <c r="B23" s="7"/>
      <c r="C23" s="36">
        <v>13</v>
      </c>
      <c r="D23" s="140"/>
      <c r="E23" s="153"/>
      <c r="F23" s="153"/>
      <c r="G23" s="154"/>
      <c r="H23" s="147">
        <v>0.1</v>
      </c>
      <c r="I23" s="145">
        <f t="shared" si="1"/>
        <v>0</v>
      </c>
      <c r="J23" s="184"/>
      <c r="K23" s="185"/>
      <c r="L23" s="185"/>
      <c r="M23" s="185"/>
      <c r="N23" s="185"/>
      <c r="O23" s="185"/>
      <c r="P23" s="186"/>
      <c r="Q23" s="11"/>
    </row>
    <row r="24" spans="2:22" ht="64.25" customHeight="1">
      <c r="B24" s="7"/>
      <c r="C24" s="36">
        <v>14</v>
      </c>
      <c r="D24" s="140"/>
      <c r="E24" s="153"/>
      <c r="F24" s="153"/>
      <c r="G24" s="154"/>
      <c r="H24" s="147">
        <v>0.1</v>
      </c>
      <c r="I24" s="145">
        <f t="shared" si="1"/>
        <v>0</v>
      </c>
      <c r="J24" s="184"/>
      <c r="K24" s="185"/>
      <c r="L24" s="185"/>
      <c r="M24" s="185"/>
      <c r="N24" s="185"/>
      <c r="O24" s="185"/>
      <c r="P24" s="186"/>
      <c r="Q24" s="11"/>
    </row>
    <row r="25" spans="2:22" ht="64.25" customHeight="1">
      <c r="B25" s="7"/>
      <c r="C25" s="36">
        <v>15</v>
      </c>
      <c r="D25" s="140"/>
      <c r="E25" s="153"/>
      <c r="F25" s="153"/>
      <c r="G25" s="154"/>
      <c r="H25" s="147">
        <v>0.1</v>
      </c>
      <c r="I25" s="145">
        <f t="shared" si="0"/>
        <v>0</v>
      </c>
      <c r="J25" s="184"/>
      <c r="K25" s="185"/>
      <c r="L25" s="185"/>
      <c r="M25" s="185"/>
      <c r="N25" s="185"/>
      <c r="O25" s="185"/>
      <c r="P25" s="186"/>
      <c r="Q25" s="11"/>
    </row>
    <row r="26" spans="2:22" ht="36" customHeight="1">
      <c r="B26" s="38" t="s">
        <v>29</v>
      </c>
      <c r="C26" s="31"/>
      <c r="D26" s="39"/>
      <c r="E26" s="39"/>
      <c r="F26" s="32"/>
      <c r="G26" s="33"/>
      <c r="H26" s="33"/>
      <c r="I26" s="33"/>
      <c r="J26" s="190"/>
      <c r="K26" s="190"/>
      <c r="L26" s="190"/>
      <c r="M26" s="190"/>
      <c r="N26" s="190"/>
      <c r="O26" s="190"/>
      <c r="P26" s="190"/>
      <c r="Q26" s="11"/>
    </row>
    <row r="27" spans="2:22" ht="64.25" customHeight="1">
      <c r="B27" s="35"/>
      <c r="C27" s="36">
        <v>1</v>
      </c>
      <c r="D27" s="140" t="s">
        <v>644</v>
      </c>
      <c r="E27" s="140" t="s">
        <v>650</v>
      </c>
      <c r="F27" s="140" t="s">
        <v>649</v>
      </c>
      <c r="G27" s="141">
        <v>8800000</v>
      </c>
      <c r="H27" s="147">
        <v>0.1</v>
      </c>
      <c r="I27" s="145">
        <f t="shared" ref="I27:I31" si="2">IFERROR(ROUNDDOWN(G27/(1+H27),0),G27)</f>
        <v>8000000</v>
      </c>
      <c r="J27" s="171"/>
      <c r="K27" s="172"/>
      <c r="L27" s="172"/>
      <c r="M27" s="172"/>
      <c r="N27" s="172"/>
      <c r="O27" s="172"/>
      <c r="P27" s="173"/>
      <c r="Q27" s="11"/>
    </row>
    <row r="28" spans="2:22" ht="64.25" customHeight="1">
      <c r="B28" s="7"/>
      <c r="C28" s="36">
        <v>2</v>
      </c>
      <c r="D28" s="164" t="s">
        <v>692</v>
      </c>
      <c r="E28" s="37"/>
      <c r="F28" s="164" t="s">
        <v>691</v>
      </c>
      <c r="G28" s="141">
        <v>5500000</v>
      </c>
      <c r="H28" s="147">
        <v>0.1</v>
      </c>
      <c r="I28" s="145">
        <f t="shared" si="2"/>
        <v>5000000</v>
      </c>
      <c r="J28" s="171"/>
      <c r="K28" s="172"/>
      <c r="L28" s="172"/>
      <c r="M28" s="172"/>
      <c r="N28" s="172"/>
      <c r="O28" s="172"/>
      <c r="P28" s="173"/>
      <c r="Q28" s="11"/>
    </row>
    <row r="29" spans="2:22" ht="64.25" customHeight="1">
      <c r="B29" s="7"/>
      <c r="C29" s="36">
        <v>3</v>
      </c>
      <c r="D29" s="140"/>
      <c r="E29" s="140"/>
      <c r="F29" s="164"/>
      <c r="G29" s="141"/>
      <c r="H29" s="147">
        <v>0.1</v>
      </c>
      <c r="I29" s="145">
        <f t="shared" si="2"/>
        <v>0</v>
      </c>
      <c r="J29" s="171"/>
      <c r="K29" s="172"/>
      <c r="L29" s="172"/>
      <c r="M29" s="172"/>
      <c r="N29" s="172"/>
      <c r="O29" s="172"/>
      <c r="P29" s="173"/>
      <c r="Q29" s="11"/>
    </row>
    <row r="30" spans="2:22" ht="64.25" customHeight="1">
      <c r="B30" s="7"/>
      <c r="C30" s="36">
        <v>4</v>
      </c>
      <c r="D30" s="140"/>
      <c r="E30" s="140"/>
      <c r="F30" s="140"/>
      <c r="G30" s="141"/>
      <c r="H30" s="147">
        <v>0.1</v>
      </c>
      <c r="I30" s="145">
        <f t="shared" si="2"/>
        <v>0</v>
      </c>
      <c r="J30" s="171"/>
      <c r="K30" s="172"/>
      <c r="L30" s="172"/>
      <c r="M30" s="172"/>
      <c r="N30" s="172"/>
      <c r="O30" s="172"/>
      <c r="P30" s="173"/>
      <c r="Q30" s="11"/>
    </row>
    <row r="31" spans="2:22" ht="64.25" customHeight="1">
      <c r="B31" s="7"/>
      <c r="C31" s="36">
        <v>5</v>
      </c>
      <c r="D31" s="140"/>
      <c r="E31" s="140"/>
      <c r="F31" s="140"/>
      <c r="G31" s="141"/>
      <c r="H31" s="147">
        <v>0.1</v>
      </c>
      <c r="I31" s="145">
        <f t="shared" si="2"/>
        <v>0</v>
      </c>
      <c r="J31" s="171"/>
      <c r="K31" s="172"/>
      <c r="L31" s="172"/>
      <c r="M31" s="172"/>
      <c r="N31" s="172"/>
      <c r="O31" s="172"/>
      <c r="P31" s="173"/>
      <c r="Q31" s="11"/>
      <c r="S31" s="40"/>
      <c r="T31" s="40"/>
    </row>
    <row r="32" spans="2:22" ht="15" customHeight="1">
      <c r="B32" s="7"/>
      <c r="C32" s="32"/>
      <c r="D32" s="39"/>
      <c r="E32" s="39"/>
      <c r="F32" s="32"/>
      <c r="G32" s="33"/>
      <c r="H32" s="33"/>
      <c r="I32" s="33"/>
      <c r="J32" s="32"/>
      <c r="K32" s="32"/>
      <c r="L32" s="34"/>
      <c r="M32" s="32"/>
      <c r="N32" s="32"/>
      <c r="O32" s="34"/>
      <c r="P32" s="32"/>
      <c r="Q32" s="11"/>
    </row>
    <row r="33" spans="2:22" s="44" customFormat="1" ht="48.75" customHeight="1">
      <c r="B33" s="41"/>
      <c r="C33" s="40"/>
      <c r="D33" s="42"/>
      <c r="E33" s="42"/>
      <c r="F33" s="43" t="s">
        <v>30</v>
      </c>
      <c r="G33" s="84">
        <f>SUM(G11:G31)</f>
        <v>284064000</v>
      </c>
      <c r="H33" s="146" t="s">
        <v>636</v>
      </c>
      <c r="I33" s="84">
        <f>SUM(I11:I31)</f>
        <v>258240000</v>
      </c>
      <c r="J33" s="40"/>
      <c r="K33" s="40"/>
      <c r="L33" s="40" t="s">
        <v>31</v>
      </c>
      <c r="O33" s="84">
        <f>SUM(G11:G25)</f>
        <v>269764000</v>
      </c>
      <c r="P33" s="40"/>
      <c r="Q33" s="45"/>
      <c r="S33" s="40"/>
      <c r="T33" s="94"/>
      <c r="U33" s="40"/>
      <c r="V33" s="40"/>
    </row>
    <row r="34" spans="2:22" ht="15" customHeight="1" thickBot="1">
      <c r="B34" s="46"/>
      <c r="C34" s="47"/>
      <c r="D34" s="48"/>
      <c r="E34" s="48"/>
      <c r="F34" s="47"/>
      <c r="G34" s="49"/>
      <c r="H34" s="49"/>
      <c r="I34" s="49"/>
      <c r="J34" s="47"/>
      <c r="K34" s="47"/>
      <c r="L34" s="50"/>
      <c r="M34" s="47"/>
      <c r="N34" s="47"/>
      <c r="O34" s="50"/>
      <c r="P34" s="47"/>
      <c r="Q34" s="18"/>
    </row>
    <row r="35" spans="2:22" ht="15" customHeight="1" thickBot="1">
      <c r="B35" s="32"/>
      <c r="C35" s="32"/>
      <c r="D35" s="39"/>
      <c r="E35" s="39"/>
      <c r="F35" s="32"/>
      <c r="G35" s="33"/>
      <c r="H35" s="33"/>
      <c r="I35" s="33"/>
      <c r="J35" s="32"/>
      <c r="K35" s="32"/>
      <c r="L35" s="34"/>
      <c r="M35" s="32"/>
      <c r="N35" s="32"/>
      <c r="O35" s="34"/>
      <c r="P35" s="32"/>
    </row>
    <row r="36" spans="2:22" ht="32.25" customHeight="1">
      <c r="B36" s="22" t="s">
        <v>32</v>
      </c>
      <c r="C36" s="23"/>
      <c r="D36" s="51"/>
      <c r="E36" s="51"/>
      <c r="F36" s="23"/>
      <c r="G36" s="24"/>
      <c r="H36" s="24"/>
      <c r="I36" s="24"/>
      <c r="J36" s="23"/>
      <c r="K36" s="23"/>
      <c r="L36" s="25"/>
      <c r="M36" s="23"/>
      <c r="N36" s="23"/>
      <c r="O36" s="25"/>
      <c r="P36" s="23"/>
      <c r="Q36" s="6"/>
    </row>
    <row r="37" spans="2:22" ht="48.75" customHeight="1">
      <c r="B37" s="7"/>
      <c r="C37" s="26" t="s">
        <v>9</v>
      </c>
      <c r="D37" s="52" t="s">
        <v>33</v>
      </c>
      <c r="E37" s="27" t="s">
        <v>34</v>
      </c>
      <c r="F37" s="28" t="s">
        <v>35</v>
      </c>
      <c r="G37" s="29" t="s">
        <v>606</v>
      </c>
      <c r="H37" s="144" t="s">
        <v>604</v>
      </c>
      <c r="I37" s="144" t="s">
        <v>605</v>
      </c>
      <c r="J37" s="181" t="s">
        <v>14</v>
      </c>
      <c r="K37" s="182"/>
      <c r="L37" s="182"/>
      <c r="M37" s="182"/>
      <c r="N37" s="182"/>
      <c r="O37" s="182"/>
      <c r="P37" s="183"/>
      <c r="Q37" s="11"/>
    </row>
    <row r="38" spans="2:22" ht="15" customHeight="1">
      <c r="B38" s="7"/>
      <c r="C38" s="32"/>
      <c r="D38" s="39"/>
      <c r="E38" s="39"/>
      <c r="F38" s="32"/>
      <c r="G38" s="33"/>
      <c r="H38" s="33"/>
      <c r="I38" s="33"/>
      <c r="J38" s="32"/>
      <c r="K38" s="32"/>
      <c r="L38" s="34"/>
      <c r="M38" s="32"/>
      <c r="N38" s="32"/>
      <c r="O38" s="34"/>
      <c r="P38" s="32"/>
      <c r="Q38" s="11"/>
    </row>
    <row r="39" spans="2:22" ht="64.25" customHeight="1">
      <c r="B39" s="7"/>
      <c r="C39" s="36">
        <v>1</v>
      </c>
      <c r="D39" s="140" t="s">
        <v>669</v>
      </c>
      <c r="E39" s="53" t="s">
        <v>65</v>
      </c>
      <c r="F39" s="140" t="s">
        <v>652</v>
      </c>
      <c r="G39" s="141">
        <v>300000000</v>
      </c>
      <c r="H39" s="147">
        <v>0.1</v>
      </c>
      <c r="I39" s="145">
        <f t="shared" ref="I39:I43" si="3">IFERROR(ROUNDDOWN(G39/(1+H39),0),G39)</f>
        <v>272727272</v>
      </c>
      <c r="J39" s="171" t="s">
        <v>672</v>
      </c>
      <c r="K39" s="172"/>
      <c r="L39" s="172"/>
      <c r="M39" s="172"/>
      <c r="N39" s="172"/>
      <c r="O39" s="172"/>
      <c r="P39" s="173"/>
      <c r="Q39" s="11"/>
    </row>
    <row r="40" spans="2:22" ht="64.25" customHeight="1">
      <c r="B40" s="7"/>
      <c r="C40" s="36">
        <v>2</v>
      </c>
      <c r="D40" s="140" t="s">
        <v>670</v>
      </c>
      <c r="E40" s="53" t="s">
        <v>66</v>
      </c>
      <c r="F40" s="140" t="s">
        <v>671</v>
      </c>
      <c r="G40" s="141">
        <v>75000000</v>
      </c>
      <c r="H40" s="147">
        <v>0.1</v>
      </c>
      <c r="I40" s="145">
        <f t="shared" si="3"/>
        <v>68181818</v>
      </c>
      <c r="J40" s="171" t="s">
        <v>673</v>
      </c>
      <c r="K40" s="172"/>
      <c r="L40" s="172"/>
      <c r="M40" s="172"/>
      <c r="N40" s="172"/>
      <c r="O40" s="172"/>
      <c r="P40" s="173"/>
      <c r="Q40" s="11"/>
    </row>
    <row r="41" spans="2:22" ht="64.25" customHeight="1">
      <c r="B41" s="7"/>
      <c r="C41" s="36">
        <v>3</v>
      </c>
      <c r="D41" s="140"/>
      <c r="E41" s="53"/>
      <c r="F41" s="140"/>
      <c r="G41" s="141"/>
      <c r="H41" s="147">
        <v>0.1</v>
      </c>
      <c r="I41" s="145">
        <f t="shared" si="3"/>
        <v>0</v>
      </c>
      <c r="J41" s="171"/>
      <c r="K41" s="172"/>
      <c r="L41" s="172"/>
      <c r="M41" s="172"/>
      <c r="N41" s="172"/>
      <c r="O41" s="172"/>
      <c r="P41" s="173"/>
      <c r="Q41" s="11"/>
    </row>
    <row r="42" spans="2:22" ht="64.25" customHeight="1">
      <c r="B42" s="7"/>
      <c r="C42" s="36">
        <v>4</v>
      </c>
      <c r="D42" s="37"/>
      <c r="E42" s="165"/>
      <c r="F42" s="36"/>
      <c r="G42" s="166"/>
      <c r="H42" s="147">
        <v>0.1</v>
      </c>
      <c r="I42" s="145">
        <f t="shared" si="3"/>
        <v>0</v>
      </c>
      <c r="J42" s="171"/>
      <c r="K42" s="172"/>
      <c r="L42" s="172"/>
      <c r="M42" s="172"/>
      <c r="N42" s="172"/>
      <c r="O42" s="172"/>
      <c r="P42" s="173"/>
      <c r="Q42" s="11"/>
    </row>
    <row r="43" spans="2:22" ht="64.25" customHeight="1">
      <c r="B43" s="7"/>
      <c r="C43" s="36">
        <v>5</v>
      </c>
      <c r="D43" s="140"/>
      <c r="E43" s="53"/>
      <c r="F43" s="140"/>
      <c r="G43" s="141"/>
      <c r="H43" s="147">
        <v>0.1</v>
      </c>
      <c r="I43" s="145">
        <f t="shared" si="3"/>
        <v>0</v>
      </c>
      <c r="J43" s="171"/>
      <c r="K43" s="172"/>
      <c r="L43" s="172"/>
      <c r="M43" s="172"/>
      <c r="N43" s="172"/>
      <c r="O43" s="172"/>
      <c r="P43" s="173"/>
      <c r="Q43" s="11"/>
    </row>
    <row r="44" spans="2:22" ht="15" customHeight="1">
      <c r="B44" s="7"/>
      <c r="C44" s="32"/>
      <c r="D44" s="32"/>
      <c r="E44" s="54"/>
      <c r="F44" s="32"/>
      <c r="G44" s="33"/>
      <c r="H44" s="33"/>
      <c r="I44" s="33"/>
      <c r="J44" s="32"/>
      <c r="K44" s="32"/>
      <c r="L44" s="34"/>
      <c r="M44" s="32"/>
      <c r="N44" s="32"/>
      <c r="O44" s="34"/>
      <c r="P44" s="32"/>
      <c r="Q44" s="11"/>
    </row>
    <row r="45" spans="2:22" s="44" customFormat="1" ht="48.75" customHeight="1">
      <c r="B45" s="41"/>
      <c r="C45" s="40"/>
      <c r="D45" s="40"/>
      <c r="E45" s="40"/>
      <c r="F45" s="43" t="s">
        <v>36</v>
      </c>
      <c r="G45" s="84">
        <f>SUM(G39:G43)</f>
        <v>375000000</v>
      </c>
      <c r="H45" s="146" t="s">
        <v>636</v>
      </c>
      <c r="I45" s="84">
        <f>SUM(I39:I43)</f>
        <v>340909090</v>
      </c>
      <c r="J45" s="40"/>
      <c r="K45" s="40"/>
      <c r="L45" s="40"/>
      <c r="M45" s="40"/>
      <c r="N45" s="40"/>
      <c r="O45" s="40"/>
      <c r="P45" s="40"/>
      <c r="Q45" s="45"/>
      <c r="S45" s="40"/>
      <c r="T45" s="40"/>
      <c r="U45" s="40"/>
      <c r="V45" s="40"/>
    </row>
    <row r="46" spans="2:22" ht="15" customHeight="1" thickBot="1">
      <c r="B46" s="46"/>
      <c r="C46" s="47"/>
      <c r="D46" s="47"/>
      <c r="E46" s="47"/>
      <c r="F46" s="47"/>
      <c r="G46" s="49"/>
      <c r="H46" s="49"/>
      <c r="I46" s="49"/>
      <c r="J46" s="47"/>
      <c r="K46" s="47"/>
      <c r="L46" s="50"/>
      <c r="M46" s="55"/>
      <c r="N46" s="55"/>
      <c r="O46" s="50"/>
      <c r="P46" s="47"/>
      <c r="Q46" s="18"/>
    </row>
    <row r="47" spans="2:22" ht="15" customHeight="1" thickBot="1">
      <c r="B47" s="118"/>
      <c r="C47" s="118"/>
      <c r="D47" s="118"/>
      <c r="E47" s="118"/>
      <c r="F47" s="118"/>
      <c r="G47" s="119"/>
      <c r="H47" s="119"/>
      <c r="I47" s="119"/>
      <c r="J47" s="118"/>
      <c r="K47" s="118"/>
      <c r="L47" s="120"/>
      <c r="M47" s="121"/>
      <c r="N47" s="121"/>
      <c r="O47" s="120"/>
      <c r="P47" s="118"/>
      <c r="Q47" s="122"/>
    </row>
    <row r="48" spans="2:22" ht="30" customHeight="1">
      <c r="B48" s="123"/>
      <c r="C48" s="23"/>
      <c r="D48" s="23"/>
      <c r="E48" s="23"/>
      <c r="F48" s="23"/>
      <c r="G48" s="24"/>
      <c r="H48" s="24"/>
      <c r="I48" s="24"/>
      <c r="J48" s="23"/>
      <c r="K48" s="23"/>
      <c r="L48" s="25"/>
      <c r="M48" s="124"/>
      <c r="N48" s="124"/>
      <c r="O48" s="25"/>
      <c r="P48" s="23"/>
      <c r="Q48" s="6"/>
    </row>
    <row r="49" spans="2:17" ht="50" customHeight="1">
      <c r="B49" s="7"/>
      <c r="C49" s="118"/>
      <c r="D49" s="118"/>
      <c r="E49" s="118"/>
      <c r="F49" s="126" t="s">
        <v>597</v>
      </c>
      <c r="G49" s="125">
        <f>G45-G33</f>
        <v>90936000</v>
      </c>
      <c r="H49" s="146" t="s">
        <v>636</v>
      </c>
      <c r="I49" s="125">
        <f>I45-I33</f>
        <v>82669090</v>
      </c>
      <c r="J49" s="118"/>
      <c r="K49" s="118" t="s">
        <v>598</v>
      </c>
      <c r="L49" s="120"/>
      <c r="M49" s="121"/>
      <c r="N49" s="121"/>
      <c r="O49" s="39" t="s">
        <v>664</v>
      </c>
      <c r="P49" s="163">
        <f>I45/I33</f>
        <v>1.3201250387236678</v>
      </c>
      <c r="Q49" s="11"/>
    </row>
    <row r="50" spans="2:17" ht="30" customHeight="1" thickBot="1">
      <c r="B50" s="46"/>
      <c r="C50" s="47"/>
      <c r="D50" s="47"/>
      <c r="E50" s="47"/>
      <c r="F50" s="47"/>
      <c r="G50" s="49"/>
      <c r="H50" s="49"/>
      <c r="I50" s="49"/>
      <c r="J50" s="47"/>
      <c r="K50" s="47"/>
      <c r="L50" s="50"/>
      <c r="M50" s="55"/>
      <c r="N50" s="55"/>
      <c r="O50" s="50"/>
      <c r="P50" s="47"/>
      <c r="Q50" s="18"/>
    </row>
    <row r="51" spans="2:17" ht="15" customHeight="1" thickBot="1">
      <c r="G51" s="19"/>
      <c r="H51" s="19"/>
      <c r="I51" s="19"/>
      <c r="M51" s="56"/>
      <c r="N51" s="56"/>
      <c r="O51" s="57" t="s">
        <v>37</v>
      </c>
    </row>
    <row r="52" spans="2:17" ht="15" customHeight="1">
      <c r="B52" s="2"/>
      <c r="C52" s="3"/>
      <c r="D52" s="3"/>
      <c r="E52" s="3"/>
      <c r="F52" s="3"/>
      <c r="G52" s="58"/>
      <c r="H52" s="58"/>
      <c r="I52" s="58"/>
      <c r="J52" s="3"/>
      <c r="K52" s="5"/>
      <c r="L52" s="59"/>
      <c r="M52" s="59"/>
      <c r="N52" s="59"/>
      <c r="O52" s="60" t="s">
        <v>38</v>
      </c>
      <c r="P52" s="3"/>
      <c r="Q52" s="6"/>
    </row>
    <row r="53" spans="2:17" ht="32.25" customHeight="1">
      <c r="B53" s="12"/>
      <c r="C53" s="106"/>
      <c r="D53" s="112">
        <f>$N$5</f>
        <v>1</v>
      </c>
      <c r="E53" s="111" t="s">
        <v>39</v>
      </c>
      <c r="F53" s="105"/>
      <c r="G53" s="102"/>
      <c r="H53" s="102"/>
      <c r="I53" s="102"/>
      <c r="J53" s="103"/>
      <c r="K53" s="107"/>
      <c r="L53" s="108"/>
      <c r="M53" s="110" t="s">
        <v>40</v>
      </c>
      <c r="N53" s="108"/>
      <c r="O53" s="109"/>
      <c r="Q53" s="11"/>
    </row>
    <row r="54" spans="2:17" ht="48.75" customHeight="1">
      <c r="B54" s="12" t="s">
        <v>41</v>
      </c>
      <c r="C54" s="61" t="s">
        <v>42</v>
      </c>
      <c r="D54" s="62" t="s">
        <v>43</v>
      </c>
      <c r="E54" s="85">
        <f>G33</f>
        <v>284064000</v>
      </c>
      <c r="F54" s="63" t="s">
        <v>44</v>
      </c>
      <c r="G54" s="1"/>
      <c r="H54" s="1"/>
      <c r="I54" s="1"/>
      <c r="J54" s="64"/>
      <c r="K54" s="65" t="s">
        <v>42</v>
      </c>
      <c r="L54" s="191" t="s">
        <v>43</v>
      </c>
      <c r="M54" s="191"/>
      <c r="N54" s="87">
        <f>IF($N$5=0,"",ROUNDDOWN(E54/$N$5,0))</f>
        <v>284064000</v>
      </c>
      <c r="O54" s="139" t="s">
        <v>44</v>
      </c>
      <c r="Q54" s="11"/>
    </row>
    <row r="55" spans="2:17" ht="48.5" customHeight="1">
      <c r="B55" s="12"/>
      <c r="C55" s="61" t="s">
        <v>45</v>
      </c>
      <c r="D55" s="62" t="s">
        <v>46</v>
      </c>
      <c r="E55" s="85">
        <f>O33</f>
        <v>269764000</v>
      </c>
      <c r="F55" s="63" t="s">
        <v>44</v>
      </c>
      <c r="G55" s="1"/>
      <c r="H55" s="1"/>
      <c r="I55" s="1"/>
      <c r="J55" s="64"/>
      <c r="K55" s="65" t="s">
        <v>45</v>
      </c>
      <c r="L55" s="191" t="s">
        <v>47</v>
      </c>
      <c r="M55" s="191"/>
      <c r="N55" s="87">
        <f>IF($N$5=0,"",ROUNDDOWN(E55/$N$5,0))</f>
        <v>269764000</v>
      </c>
      <c r="O55" s="139" t="s">
        <v>44</v>
      </c>
      <c r="Q55" s="11"/>
    </row>
    <row r="56" spans="2:17" ht="48.75" customHeight="1">
      <c r="B56" s="12"/>
      <c r="C56" s="61" t="s">
        <v>48</v>
      </c>
      <c r="D56" s="62" t="s">
        <v>49</v>
      </c>
      <c r="E56" s="86">
        <f>MIN(ROUNDDOWN(IF(P5="1/2",E55/2,IF(P5="1/3",E55/3,IF(P5="1/4",E55/4,0))),-3),100000000)</f>
        <v>100000000</v>
      </c>
      <c r="F56" s="63" t="s">
        <v>50</v>
      </c>
      <c r="G56" s="1"/>
      <c r="H56" s="1"/>
      <c r="I56" s="1"/>
      <c r="J56" s="64"/>
      <c r="K56" s="65" t="s">
        <v>48</v>
      </c>
      <c r="L56" s="191" t="s">
        <v>51</v>
      </c>
      <c r="M56" s="191"/>
      <c r="N56" s="88">
        <f>MIN(IFERROR(ROUNDDOWN(IF(P5="1/2",N55/2,IF(P5="1/3",N55/3,IF(P5="1/4",N55/4,0))),-3),""),100000000)</f>
        <v>100000000</v>
      </c>
      <c r="O56" s="139" t="s">
        <v>50</v>
      </c>
      <c r="Q56" s="11"/>
    </row>
    <row r="57" spans="2:17" ht="15" customHeight="1" thickBot="1">
      <c r="B57" s="14"/>
      <c r="C57" s="15"/>
      <c r="D57" s="15"/>
      <c r="E57" s="15"/>
      <c r="F57" s="15"/>
      <c r="G57" s="16"/>
      <c r="H57" s="16"/>
      <c r="I57" s="16"/>
      <c r="J57" s="15"/>
      <c r="K57" s="15"/>
      <c r="L57" s="66"/>
      <c r="M57" s="67"/>
      <c r="N57" s="66"/>
      <c r="O57" s="68" t="s">
        <v>52</v>
      </c>
      <c r="P57" s="15"/>
      <c r="Q57" s="18"/>
    </row>
    <row r="58" spans="2:17" ht="14" customHeight="1"/>
  </sheetData>
  <mergeCells count="35">
    <mergeCell ref="J28:P28"/>
    <mergeCell ref="L56:M56"/>
    <mergeCell ref="J29:P29"/>
    <mergeCell ref="J30:P30"/>
    <mergeCell ref="J31:P31"/>
    <mergeCell ref="J37:P37"/>
    <mergeCell ref="J39:P39"/>
    <mergeCell ref="J40:P40"/>
    <mergeCell ref="J41:P41"/>
    <mergeCell ref="J42:P42"/>
    <mergeCell ref="J43:P43"/>
    <mergeCell ref="L54:M54"/>
    <mergeCell ref="L55:M55"/>
    <mergeCell ref="J12:P12"/>
    <mergeCell ref="J13:P13"/>
    <mergeCell ref="J14:P14"/>
    <mergeCell ref="J15:P15"/>
    <mergeCell ref="J16:P16"/>
    <mergeCell ref="J17:P17"/>
    <mergeCell ref="J18:P18"/>
    <mergeCell ref="J25:P25"/>
    <mergeCell ref="J26:P26"/>
    <mergeCell ref="J27:P27"/>
    <mergeCell ref="J19:P19"/>
    <mergeCell ref="J20:P20"/>
    <mergeCell ref="J21:P21"/>
    <mergeCell ref="J22:P22"/>
    <mergeCell ref="J23:P23"/>
    <mergeCell ref="J24:P24"/>
    <mergeCell ref="J11:P11"/>
    <mergeCell ref="B1:Q1"/>
    <mergeCell ref="E4:J4"/>
    <mergeCell ref="L4:N4"/>
    <mergeCell ref="E5:J5"/>
    <mergeCell ref="J9:P9"/>
  </mergeCells>
  <phoneticPr fontId="25"/>
  <dataValidations count="1">
    <dataValidation type="list" allowBlank="1" showInputMessage="1" showErrorMessage="1" sqref="F11:F25" xr:uid="{5B148634-140C-9F4C-B642-E520FDBB78EB}">
      <formula1>INDIRECT(E11)</formula1>
    </dataValidation>
  </dataValidations>
  <pageMargins left="0.75" right="0.75" top="1" bottom="1" header="0.5" footer="0.5"/>
  <pageSetup paperSize="9" scale="23"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B663CC3F-B3BC-4081-BE93-A801A222BDC2}">
          <x14:formula1>
            <xm:f>プルダウン一覧!$A$2:$A$6</xm:f>
          </x14:formula1>
          <xm:sqref>E43</xm:sqref>
        </x14:dataValidation>
        <x14:dataValidation type="list" allowBlank="1" showInputMessage="1" showErrorMessage="1" xr:uid="{1962D9C0-88C4-46F6-9F6B-F79BF998B5C6}">
          <x14:formula1>
            <xm:f>プルダウン一覧!$A$14:$A$16</xm:f>
          </x14:formula1>
          <xm:sqref>P5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4DC27-1974-9C41-B3C6-CAF5E01D74B2}">
  <sheetPr>
    <pageSetUpPr fitToPage="1"/>
  </sheetPr>
  <dimension ref="B1:O68"/>
  <sheetViews>
    <sheetView zoomScale="80" zoomScaleNormal="80" workbookViewId="0">
      <selection activeCell="C4" sqref="C4"/>
    </sheetView>
  </sheetViews>
  <sheetFormatPr baseColWidth="10" defaultColWidth="8.6640625" defaultRowHeight="14" outlineLevelCol="1"/>
  <cols>
    <col min="1" max="1" width="2.6640625" style="70" customWidth="1"/>
    <col min="2" max="2" width="4.1640625" style="70" bestFit="1" customWidth="1"/>
    <col min="3" max="3" width="27.1640625" style="70" bestFit="1" customWidth="1"/>
    <col min="4" max="4" width="26.6640625" style="70" customWidth="1"/>
    <col min="5" max="5" width="29.1640625" style="70" customWidth="1"/>
    <col min="6" max="6" width="17.5" style="70" customWidth="1"/>
    <col min="7" max="7" width="19.6640625" style="70" customWidth="1"/>
    <col min="8" max="8" width="15.6640625" style="72" customWidth="1"/>
    <col min="9" max="9" width="9" style="70" bestFit="1" customWidth="1"/>
    <col min="10" max="10" width="22" style="70" customWidth="1"/>
    <col min="11" max="11" width="15.6640625" style="70" hidden="1" customWidth="1" outlineLevel="1"/>
    <col min="12" max="12" width="12.6640625" style="70" hidden="1" customWidth="1" outlineLevel="1"/>
    <col min="13" max="13" width="15.6640625" style="70" hidden="1" customWidth="1" outlineLevel="1"/>
    <col min="14" max="14" width="12.6640625" style="70" hidden="1" customWidth="1" outlineLevel="1"/>
    <col min="15" max="15" width="8.6640625" style="70" collapsed="1"/>
    <col min="16" max="16384" width="8.6640625" style="70"/>
  </cols>
  <sheetData>
    <row r="1" spans="2:14" ht="15">
      <c r="B1" s="192" t="s">
        <v>53</v>
      </c>
      <c r="C1" s="192"/>
      <c r="D1" s="192"/>
      <c r="E1" s="192"/>
      <c r="F1" s="192"/>
      <c r="G1" s="192"/>
      <c r="H1" s="192"/>
    </row>
    <row r="2" spans="2:14" ht="15">
      <c r="B2" s="167"/>
      <c r="C2" s="167"/>
      <c r="D2" s="167"/>
      <c r="E2" s="167"/>
      <c r="F2" s="167"/>
      <c r="G2" s="167"/>
      <c r="H2" s="167"/>
    </row>
    <row r="3" spans="2:14" ht="32" customHeight="1">
      <c r="B3" s="167"/>
      <c r="C3" s="167"/>
      <c r="D3" s="167"/>
      <c r="F3" s="202" t="s">
        <v>663</v>
      </c>
      <c r="G3" s="202"/>
      <c r="H3" s="202"/>
      <c r="I3" s="202"/>
      <c r="J3" s="202"/>
    </row>
    <row r="4" spans="2:14" ht="15">
      <c r="B4" s="167"/>
      <c r="C4" s="167"/>
      <c r="D4" s="167"/>
      <c r="E4" s="167"/>
      <c r="F4" s="130" t="s">
        <v>600</v>
      </c>
      <c r="G4" s="127"/>
      <c r="H4" s="127"/>
      <c r="I4" s="128"/>
      <c r="J4" s="129"/>
    </row>
    <row r="5" spans="2:14" ht="15">
      <c r="B5" s="167"/>
      <c r="C5" s="167"/>
      <c r="D5" s="167"/>
      <c r="E5" s="167"/>
      <c r="F5" s="203" t="s">
        <v>677</v>
      </c>
      <c r="G5" s="204"/>
      <c r="H5" s="204"/>
      <c r="I5" s="204"/>
      <c r="J5" s="205"/>
    </row>
    <row r="6" spans="2:14" ht="15">
      <c r="B6" s="167"/>
      <c r="C6" s="167"/>
      <c r="D6" s="167"/>
      <c r="E6" s="167"/>
      <c r="F6" s="206"/>
      <c r="G6" s="207"/>
      <c r="H6" s="207"/>
      <c r="I6" s="207"/>
      <c r="J6" s="208"/>
    </row>
    <row r="7" spans="2:14" ht="15">
      <c r="B7" s="167"/>
      <c r="C7" s="167"/>
      <c r="D7" s="167"/>
      <c r="E7" s="167"/>
      <c r="F7" s="209"/>
      <c r="G7" s="210"/>
      <c r="H7" s="210"/>
      <c r="I7" s="210"/>
      <c r="J7" s="211"/>
    </row>
    <row r="8" spans="2:14" ht="15">
      <c r="B8" s="70" t="s">
        <v>54</v>
      </c>
      <c r="D8" s="71"/>
      <c r="K8" s="91" t="s">
        <v>8</v>
      </c>
      <c r="L8" s="89"/>
      <c r="M8" s="1"/>
      <c r="N8" s="89"/>
    </row>
    <row r="9" spans="2:14" ht="15">
      <c r="B9" s="73" t="s">
        <v>55</v>
      </c>
      <c r="C9" s="73" t="s">
        <v>10</v>
      </c>
      <c r="D9" s="74" t="s">
        <v>56</v>
      </c>
      <c r="E9" s="73" t="s">
        <v>611</v>
      </c>
      <c r="F9" s="73" t="s">
        <v>57</v>
      </c>
      <c r="G9" s="73" t="s">
        <v>610</v>
      </c>
      <c r="H9" s="75" t="s">
        <v>13</v>
      </c>
      <c r="I9" s="75" t="s">
        <v>58</v>
      </c>
      <c r="J9" s="75" t="s">
        <v>599</v>
      </c>
      <c r="K9" s="1" t="s">
        <v>15</v>
      </c>
      <c r="L9" s="89"/>
      <c r="M9" s="1"/>
      <c r="N9" s="89"/>
    </row>
    <row r="10" spans="2:14" ht="15">
      <c r="B10" s="76">
        <v>1</v>
      </c>
      <c r="C10" s="76" t="s">
        <v>657</v>
      </c>
      <c r="D10" s="77" t="s">
        <v>87</v>
      </c>
      <c r="E10" s="76" t="s">
        <v>88</v>
      </c>
      <c r="F10" s="76" t="s">
        <v>678</v>
      </c>
      <c r="G10" s="76">
        <v>5500000</v>
      </c>
      <c r="H10" s="78">
        <v>5500000</v>
      </c>
      <c r="I10" s="100"/>
      <c r="J10" s="78"/>
      <c r="K10" s="1" t="s">
        <v>16</v>
      </c>
      <c r="L10" s="99">
        <f>$H$20</f>
        <v>5500000</v>
      </c>
      <c r="M10" s="1" t="s">
        <v>17</v>
      </c>
      <c r="N10" s="99">
        <f>$H$37</f>
        <v>193314000</v>
      </c>
    </row>
    <row r="11" spans="2:14" ht="15">
      <c r="B11" s="76">
        <v>2</v>
      </c>
      <c r="C11" s="76"/>
      <c r="D11" s="77"/>
      <c r="E11" s="76"/>
      <c r="F11" s="76"/>
      <c r="G11" s="76"/>
      <c r="H11" s="78"/>
      <c r="I11" s="100"/>
      <c r="J11" s="78"/>
      <c r="K11" s="1" t="s">
        <v>18</v>
      </c>
      <c r="L11" s="99">
        <f>$H$51</f>
        <v>44000000</v>
      </c>
      <c r="M11" s="1" t="s">
        <v>19</v>
      </c>
      <c r="N11" s="99">
        <f>$H$65</f>
        <v>26950000</v>
      </c>
    </row>
    <row r="12" spans="2:14" ht="16">
      <c r="B12" s="76">
        <v>3</v>
      </c>
      <c r="C12" s="76"/>
      <c r="D12" s="77"/>
      <c r="E12" s="76"/>
      <c r="F12" s="76"/>
      <c r="G12" s="76"/>
      <c r="H12" s="78"/>
      <c r="I12" s="100"/>
      <c r="J12" s="78"/>
      <c r="K12" s="90" t="s">
        <v>21</v>
      </c>
      <c r="L12" s="99" t="e">
        <f>#REF!</f>
        <v>#REF!</v>
      </c>
      <c r="M12" s="1" t="s">
        <v>22</v>
      </c>
      <c r="N12" s="99" t="e">
        <f>#REF!</f>
        <v>#REF!</v>
      </c>
    </row>
    <row r="13" spans="2:14" ht="15">
      <c r="B13" s="76">
        <v>4</v>
      </c>
      <c r="C13" s="79"/>
      <c r="D13" s="77"/>
      <c r="E13" s="76"/>
      <c r="F13" s="79"/>
      <c r="G13" s="79"/>
      <c r="H13" s="80"/>
      <c r="I13" s="100"/>
      <c r="J13" s="80"/>
      <c r="K13" s="1" t="s">
        <v>23</v>
      </c>
      <c r="L13" s="89"/>
      <c r="M13" s="1"/>
      <c r="N13" s="89"/>
    </row>
    <row r="14" spans="2:14" ht="15">
      <c r="B14" s="76">
        <v>5</v>
      </c>
      <c r="C14" s="79"/>
      <c r="D14" s="77"/>
      <c r="E14" s="76"/>
      <c r="F14" s="79"/>
      <c r="G14" s="79"/>
      <c r="H14" s="80"/>
      <c r="I14" s="100"/>
      <c r="J14" s="80"/>
      <c r="K14" s="1"/>
      <c r="L14" s="1" t="s">
        <v>24</v>
      </c>
      <c r="M14" s="90"/>
    </row>
    <row r="15" spans="2:14" ht="16">
      <c r="B15" s="76">
        <v>6</v>
      </c>
      <c r="C15" s="79"/>
      <c r="D15" s="77"/>
      <c r="E15" s="76"/>
      <c r="F15" s="79"/>
      <c r="G15" s="79"/>
      <c r="H15" s="80"/>
      <c r="I15" s="100"/>
      <c r="J15" s="80"/>
      <c r="K15" s="90" t="s">
        <v>26</v>
      </c>
      <c r="L15" s="99">
        <f>SUM(L10,N10,L11,N11)</f>
        <v>269764000</v>
      </c>
      <c r="M15" s="95"/>
    </row>
    <row r="16" spans="2:14" ht="16">
      <c r="B16" s="76">
        <v>7</v>
      </c>
      <c r="C16" s="76"/>
      <c r="D16" s="77"/>
      <c r="E16" s="76"/>
      <c r="F16" s="76"/>
      <c r="G16" s="76"/>
      <c r="H16" s="78"/>
      <c r="I16" s="100"/>
      <c r="J16" s="78"/>
      <c r="K16" s="90" t="s">
        <v>27</v>
      </c>
      <c r="L16" s="99" t="e">
        <f>L12</f>
        <v>#REF!</v>
      </c>
      <c r="M16" s="95"/>
    </row>
    <row r="17" spans="2:13" ht="15">
      <c r="B17" s="76">
        <v>8</v>
      </c>
      <c r="C17" s="76"/>
      <c r="D17" s="77"/>
      <c r="E17" s="76"/>
      <c r="F17" s="76"/>
      <c r="G17" s="76"/>
      <c r="H17" s="78"/>
      <c r="I17" s="100"/>
      <c r="J17" s="78"/>
      <c r="K17" s="1" t="s">
        <v>28</v>
      </c>
      <c r="L17" s="99" t="e">
        <f>N12</f>
        <v>#REF!</v>
      </c>
      <c r="M17" s="95"/>
    </row>
    <row r="18" spans="2:13">
      <c r="B18" s="76">
        <v>9</v>
      </c>
      <c r="C18" s="76"/>
      <c r="D18" s="77"/>
      <c r="E18" s="76"/>
      <c r="F18" s="76"/>
      <c r="G18" s="76"/>
      <c r="H18" s="78"/>
      <c r="I18" s="100"/>
      <c r="J18" s="78"/>
    </row>
    <row r="19" spans="2:13">
      <c r="B19" s="76">
        <v>10</v>
      </c>
      <c r="C19" s="76"/>
      <c r="D19" s="77"/>
      <c r="E19" s="76"/>
      <c r="F19" s="76"/>
      <c r="G19" s="76"/>
      <c r="H19" s="78"/>
      <c r="I19" s="100"/>
      <c r="J19" s="78"/>
    </row>
    <row r="20" spans="2:13">
      <c r="D20" s="71"/>
      <c r="E20" s="71"/>
      <c r="F20" s="71"/>
      <c r="G20" s="81" t="s">
        <v>59</v>
      </c>
      <c r="H20" s="83">
        <f>SUM(H10:H19)</f>
        <v>5500000</v>
      </c>
    </row>
    <row r="21" spans="2:13">
      <c r="D21" s="71"/>
      <c r="H21" s="82"/>
    </row>
    <row r="22" spans="2:13">
      <c r="B22" s="70" t="s">
        <v>60</v>
      </c>
      <c r="D22" s="71"/>
    </row>
    <row r="23" spans="2:13">
      <c r="B23" s="73" t="s">
        <v>55</v>
      </c>
      <c r="C23" s="73" t="s">
        <v>10</v>
      </c>
      <c r="D23" s="74" t="s">
        <v>56</v>
      </c>
      <c r="E23" s="73" t="s">
        <v>611</v>
      </c>
      <c r="F23" s="73" t="s">
        <v>57</v>
      </c>
      <c r="G23" s="73" t="s">
        <v>610</v>
      </c>
      <c r="H23" s="75" t="s">
        <v>13</v>
      </c>
      <c r="I23" s="75" t="s">
        <v>58</v>
      </c>
      <c r="J23" s="75" t="s">
        <v>599</v>
      </c>
    </row>
    <row r="24" spans="2:13">
      <c r="B24" s="76">
        <v>1</v>
      </c>
      <c r="C24" s="76" t="s">
        <v>642</v>
      </c>
      <c r="D24" s="77" t="s">
        <v>85</v>
      </c>
      <c r="E24" s="76" t="s">
        <v>308</v>
      </c>
      <c r="F24" s="76"/>
      <c r="G24" s="76">
        <v>1</v>
      </c>
      <c r="H24" s="78">
        <v>110000000</v>
      </c>
      <c r="I24" s="100" t="s">
        <v>654</v>
      </c>
      <c r="J24" s="78" t="s">
        <v>655</v>
      </c>
    </row>
    <row r="25" spans="2:13">
      <c r="B25" s="76">
        <v>2</v>
      </c>
      <c r="C25" s="76" t="s">
        <v>642</v>
      </c>
      <c r="D25" s="77" t="s">
        <v>86</v>
      </c>
      <c r="E25" s="76" t="s">
        <v>385</v>
      </c>
      <c r="F25" s="76"/>
      <c r="G25" s="76" t="s">
        <v>679</v>
      </c>
      <c r="H25" s="78">
        <v>1100000</v>
      </c>
      <c r="I25" s="100" t="s">
        <v>654</v>
      </c>
      <c r="J25" s="78" t="s">
        <v>655</v>
      </c>
    </row>
    <row r="26" spans="2:13">
      <c r="B26" s="76">
        <v>3</v>
      </c>
      <c r="C26" s="76" t="s">
        <v>642</v>
      </c>
      <c r="D26" s="77" t="s">
        <v>85</v>
      </c>
      <c r="E26" s="76" t="s">
        <v>311</v>
      </c>
      <c r="F26" s="76"/>
      <c r="G26" s="76" t="s">
        <v>656</v>
      </c>
      <c r="H26" s="78">
        <v>165000</v>
      </c>
      <c r="I26" s="100" t="s">
        <v>654</v>
      </c>
      <c r="J26" s="78" t="s">
        <v>655</v>
      </c>
    </row>
    <row r="27" spans="2:13">
      <c r="B27" s="76">
        <v>4</v>
      </c>
      <c r="C27" s="79" t="s">
        <v>643</v>
      </c>
      <c r="D27" s="77" t="s">
        <v>68</v>
      </c>
      <c r="E27" s="76" t="s">
        <v>126</v>
      </c>
      <c r="F27" s="79"/>
      <c r="G27" s="79" t="s">
        <v>680</v>
      </c>
      <c r="H27" s="80">
        <v>440000</v>
      </c>
      <c r="I27" s="100"/>
      <c r="J27" s="80"/>
    </row>
    <row r="28" spans="2:13">
      <c r="B28" s="76">
        <v>5</v>
      </c>
      <c r="C28" s="79" t="s">
        <v>643</v>
      </c>
      <c r="D28" s="77" t="s">
        <v>68</v>
      </c>
      <c r="E28" s="76" t="s">
        <v>136</v>
      </c>
      <c r="F28" s="79"/>
      <c r="G28" s="79" t="s">
        <v>681</v>
      </c>
      <c r="H28" s="80">
        <v>220000</v>
      </c>
      <c r="I28" s="100"/>
      <c r="J28" s="80"/>
    </row>
    <row r="29" spans="2:13">
      <c r="B29" s="76">
        <v>6</v>
      </c>
      <c r="C29" s="79" t="s">
        <v>643</v>
      </c>
      <c r="D29" s="77" t="s">
        <v>78</v>
      </c>
      <c r="E29" s="76" t="s">
        <v>434</v>
      </c>
      <c r="F29" s="79"/>
      <c r="G29" s="79">
        <v>1</v>
      </c>
      <c r="H29" s="80">
        <v>220000</v>
      </c>
      <c r="I29" s="100"/>
      <c r="J29" s="80"/>
    </row>
    <row r="30" spans="2:13">
      <c r="B30" s="76">
        <v>7</v>
      </c>
      <c r="C30" s="76" t="s">
        <v>644</v>
      </c>
      <c r="D30" s="77" t="s">
        <v>68</v>
      </c>
      <c r="E30" s="76" t="s">
        <v>121</v>
      </c>
      <c r="F30" s="76" t="s">
        <v>682</v>
      </c>
      <c r="G30" s="76" t="s">
        <v>685</v>
      </c>
      <c r="H30" s="78">
        <v>23650000</v>
      </c>
      <c r="I30" s="100"/>
      <c r="J30" s="78"/>
    </row>
    <row r="31" spans="2:13">
      <c r="B31" s="76">
        <v>8</v>
      </c>
      <c r="C31" s="76" t="s">
        <v>644</v>
      </c>
      <c r="D31" s="77" t="s">
        <v>86</v>
      </c>
      <c r="E31" s="76" t="s">
        <v>389</v>
      </c>
      <c r="F31" s="76"/>
      <c r="G31" s="76" t="s">
        <v>686</v>
      </c>
      <c r="H31" s="78">
        <v>1100000</v>
      </c>
      <c r="I31" s="100"/>
      <c r="J31" s="78"/>
    </row>
    <row r="32" spans="2:13">
      <c r="B32" s="76">
        <v>9</v>
      </c>
      <c r="C32" s="76" t="s">
        <v>648</v>
      </c>
      <c r="D32" s="77" t="s">
        <v>70</v>
      </c>
      <c r="E32" s="76" t="s">
        <v>283</v>
      </c>
      <c r="F32" s="76"/>
      <c r="G32" s="76"/>
      <c r="H32" s="78">
        <v>55000000</v>
      </c>
      <c r="I32" s="100"/>
      <c r="J32" s="78"/>
    </row>
    <row r="33" spans="2:10">
      <c r="B33" s="76">
        <v>10</v>
      </c>
      <c r="C33" s="76" t="s">
        <v>651</v>
      </c>
      <c r="D33" s="155" t="s">
        <v>68</v>
      </c>
      <c r="E33" s="76" t="s">
        <v>124</v>
      </c>
      <c r="F33" s="76"/>
      <c r="G33" s="76" t="s">
        <v>687</v>
      </c>
      <c r="H33" s="156">
        <v>220000</v>
      </c>
      <c r="I33" s="100"/>
      <c r="J33" s="78"/>
    </row>
    <row r="34" spans="2:10" s="152" customFormat="1">
      <c r="B34" s="76">
        <v>11</v>
      </c>
      <c r="C34" s="76" t="s">
        <v>651</v>
      </c>
      <c r="D34" s="155" t="s">
        <v>86</v>
      </c>
      <c r="E34" s="76" t="s">
        <v>384</v>
      </c>
      <c r="F34" s="76"/>
      <c r="G34" s="76" t="s">
        <v>688</v>
      </c>
      <c r="H34" s="156">
        <v>99000</v>
      </c>
      <c r="I34" s="151"/>
      <c r="J34" s="150"/>
    </row>
    <row r="35" spans="2:10" s="152" customFormat="1">
      <c r="B35" s="76">
        <v>12</v>
      </c>
      <c r="C35" s="76" t="s">
        <v>653</v>
      </c>
      <c r="D35" s="155" t="s">
        <v>68</v>
      </c>
      <c r="E35" s="76" t="s">
        <v>145</v>
      </c>
      <c r="F35" s="76"/>
      <c r="G35" s="76" t="s">
        <v>686</v>
      </c>
      <c r="H35" s="156">
        <v>1100000</v>
      </c>
      <c r="I35" s="151"/>
      <c r="J35" s="150"/>
    </row>
    <row r="36" spans="2:10" s="152" customFormat="1">
      <c r="B36" s="76">
        <v>13</v>
      </c>
      <c r="C36" s="148"/>
      <c r="D36" s="149"/>
      <c r="E36" s="148"/>
      <c r="F36" s="148"/>
      <c r="G36" s="148"/>
      <c r="H36" s="150"/>
      <c r="I36" s="151"/>
      <c r="J36" s="150"/>
    </row>
    <row r="37" spans="2:10">
      <c r="D37" s="71"/>
      <c r="E37" s="71"/>
      <c r="F37" s="71"/>
      <c r="G37" s="81" t="s">
        <v>59</v>
      </c>
      <c r="H37" s="83">
        <f>SUM(H24:H36)</f>
        <v>193314000</v>
      </c>
    </row>
    <row r="38" spans="2:10">
      <c r="D38" s="71"/>
      <c r="H38" s="82"/>
    </row>
    <row r="39" spans="2:10">
      <c r="B39" s="70" t="s">
        <v>61</v>
      </c>
      <c r="D39" s="71"/>
    </row>
    <row r="40" spans="2:10">
      <c r="B40" s="73" t="s">
        <v>55</v>
      </c>
      <c r="C40" s="73" t="s">
        <v>10</v>
      </c>
      <c r="D40" s="74" t="s">
        <v>56</v>
      </c>
      <c r="E40" s="73" t="s">
        <v>611</v>
      </c>
      <c r="F40" s="73" t="s">
        <v>57</v>
      </c>
      <c r="G40" s="73" t="s">
        <v>610</v>
      </c>
      <c r="H40" s="75" t="s">
        <v>13</v>
      </c>
      <c r="I40" s="75" t="s">
        <v>58</v>
      </c>
      <c r="J40" s="75" t="s">
        <v>599</v>
      </c>
    </row>
    <row r="41" spans="2:10">
      <c r="B41" s="76">
        <v>1</v>
      </c>
      <c r="C41" s="76" t="s">
        <v>647</v>
      </c>
      <c r="D41" s="77" t="s">
        <v>614</v>
      </c>
      <c r="E41" s="76" t="s">
        <v>499</v>
      </c>
      <c r="F41" s="76" t="s">
        <v>683</v>
      </c>
      <c r="G41" s="76"/>
      <c r="H41" s="78">
        <v>44000000</v>
      </c>
      <c r="I41" s="100" t="s">
        <v>654</v>
      </c>
      <c r="J41" s="78" t="s">
        <v>684</v>
      </c>
    </row>
    <row r="42" spans="2:10">
      <c r="B42" s="76">
        <v>2</v>
      </c>
      <c r="C42" s="76"/>
      <c r="D42" s="77"/>
      <c r="E42" s="76"/>
      <c r="F42" s="76"/>
      <c r="G42" s="76"/>
      <c r="H42" s="78"/>
      <c r="I42" s="100"/>
      <c r="J42" s="78"/>
    </row>
    <row r="43" spans="2:10">
      <c r="B43" s="76">
        <v>3</v>
      </c>
      <c r="C43" s="76"/>
      <c r="D43" s="77"/>
      <c r="E43" s="76"/>
      <c r="F43" s="76"/>
      <c r="G43" s="76"/>
      <c r="H43" s="78"/>
      <c r="I43" s="100"/>
      <c r="J43" s="78"/>
    </row>
    <row r="44" spans="2:10">
      <c r="B44" s="76">
        <v>4</v>
      </c>
      <c r="C44" s="79"/>
      <c r="D44" s="77"/>
      <c r="E44" s="76"/>
      <c r="F44" s="79"/>
      <c r="G44" s="79"/>
      <c r="H44" s="80"/>
      <c r="I44" s="100"/>
      <c r="J44" s="80"/>
    </row>
    <row r="45" spans="2:10">
      <c r="B45" s="76">
        <v>5</v>
      </c>
      <c r="C45" s="79"/>
      <c r="D45" s="77"/>
      <c r="E45" s="76"/>
      <c r="F45" s="79"/>
      <c r="G45" s="79"/>
      <c r="H45" s="80"/>
      <c r="I45" s="100"/>
      <c r="J45" s="80"/>
    </row>
    <row r="46" spans="2:10">
      <c r="B46" s="76">
        <v>6</v>
      </c>
      <c r="C46" s="79"/>
      <c r="D46" s="77"/>
      <c r="E46" s="76"/>
      <c r="F46" s="79"/>
      <c r="G46" s="79"/>
      <c r="H46" s="80"/>
      <c r="I46" s="100"/>
      <c r="J46" s="80"/>
    </row>
    <row r="47" spans="2:10">
      <c r="B47" s="76">
        <v>7</v>
      </c>
      <c r="C47" s="76"/>
      <c r="D47" s="77"/>
      <c r="E47" s="76"/>
      <c r="F47" s="76"/>
      <c r="G47" s="76"/>
      <c r="H47" s="78"/>
      <c r="I47" s="100"/>
      <c r="J47" s="78"/>
    </row>
    <row r="48" spans="2:10">
      <c r="B48" s="76">
        <v>8</v>
      </c>
      <c r="C48" s="76"/>
      <c r="D48" s="77"/>
      <c r="E48" s="76"/>
      <c r="F48" s="76"/>
      <c r="G48" s="76"/>
      <c r="H48" s="78"/>
      <c r="I48" s="100"/>
      <c r="J48" s="78"/>
    </row>
    <row r="49" spans="2:10">
      <c r="B49" s="76">
        <v>9</v>
      </c>
      <c r="C49" s="76"/>
      <c r="D49" s="77"/>
      <c r="E49" s="76"/>
      <c r="F49" s="76"/>
      <c r="G49" s="76"/>
      <c r="H49" s="78"/>
      <c r="I49" s="100"/>
      <c r="J49" s="78"/>
    </row>
    <row r="50" spans="2:10">
      <c r="B50" s="76">
        <v>10</v>
      </c>
      <c r="C50" s="76"/>
      <c r="D50" s="77"/>
      <c r="E50" s="76"/>
      <c r="F50" s="76"/>
      <c r="G50" s="76"/>
      <c r="H50" s="78"/>
      <c r="I50" s="100"/>
      <c r="J50" s="78"/>
    </row>
    <row r="51" spans="2:10">
      <c r="D51" s="71"/>
      <c r="E51" s="71"/>
      <c r="F51" s="71"/>
      <c r="G51" s="81" t="s">
        <v>59</v>
      </c>
      <c r="H51" s="83">
        <f>SUM(H41:H50)</f>
        <v>44000000</v>
      </c>
    </row>
    <row r="52" spans="2:10">
      <c r="D52" s="71"/>
      <c r="H52" s="82"/>
    </row>
    <row r="53" spans="2:10">
      <c r="B53" s="70" t="s">
        <v>62</v>
      </c>
      <c r="D53" s="71"/>
    </row>
    <row r="54" spans="2:10">
      <c r="B54" s="73" t="s">
        <v>55</v>
      </c>
      <c r="C54" s="73" t="s">
        <v>10</v>
      </c>
      <c r="D54" s="74" t="s">
        <v>56</v>
      </c>
      <c r="E54" s="73" t="s">
        <v>611</v>
      </c>
      <c r="F54" s="73" t="s">
        <v>57</v>
      </c>
      <c r="G54" s="73" t="s">
        <v>610</v>
      </c>
      <c r="H54" s="75" t="s">
        <v>13</v>
      </c>
      <c r="I54" s="75" t="s">
        <v>58</v>
      </c>
      <c r="J54" s="75" t="s">
        <v>599</v>
      </c>
    </row>
    <row r="55" spans="2:10">
      <c r="B55" s="76">
        <v>1</v>
      </c>
      <c r="C55" s="76" t="s">
        <v>645</v>
      </c>
      <c r="D55" s="77" t="s">
        <v>69</v>
      </c>
      <c r="E55" s="76" t="s">
        <v>534</v>
      </c>
      <c r="F55" s="76"/>
      <c r="G55" s="76" t="s">
        <v>689</v>
      </c>
      <c r="H55" s="78">
        <v>4400000</v>
      </c>
      <c r="I55" s="100"/>
      <c r="J55" s="78"/>
    </row>
    <row r="56" spans="2:10">
      <c r="B56" s="76">
        <v>2</v>
      </c>
      <c r="C56" s="76" t="s">
        <v>645</v>
      </c>
      <c r="D56" s="77" t="s">
        <v>69</v>
      </c>
      <c r="E56" s="76" t="s">
        <v>535</v>
      </c>
      <c r="F56" s="76"/>
      <c r="G56" s="76" t="s">
        <v>690</v>
      </c>
      <c r="H56" s="78">
        <v>22000000</v>
      </c>
      <c r="I56" s="100"/>
      <c r="J56" s="78"/>
    </row>
    <row r="57" spans="2:10">
      <c r="B57" s="76">
        <v>3</v>
      </c>
      <c r="C57" s="76" t="s">
        <v>646</v>
      </c>
      <c r="D57" s="77" t="s">
        <v>79</v>
      </c>
      <c r="E57" s="76" t="s">
        <v>575</v>
      </c>
      <c r="F57" s="76"/>
      <c r="G57" s="76">
        <v>1</v>
      </c>
      <c r="H57" s="78">
        <v>550000</v>
      </c>
      <c r="I57" s="100"/>
      <c r="J57" s="78"/>
    </row>
    <row r="58" spans="2:10">
      <c r="B58" s="76">
        <v>4</v>
      </c>
      <c r="C58" s="79"/>
      <c r="D58" s="77"/>
      <c r="E58" s="76"/>
      <c r="F58" s="79"/>
      <c r="G58" s="79"/>
      <c r="H58" s="80"/>
      <c r="I58" s="100"/>
      <c r="J58" s="80"/>
    </row>
    <row r="59" spans="2:10">
      <c r="B59" s="76">
        <v>5</v>
      </c>
      <c r="C59" s="79"/>
      <c r="D59" s="77"/>
      <c r="E59" s="76"/>
      <c r="F59" s="79"/>
      <c r="G59" s="79"/>
      <c r="H59" s="80"/>
      <c r="I59" s="100"/>
      <c r="J59" s="80"/>
    </row>
    <row r="60" spans="2:10">
      <c r="B60" s="76">
        <v>6</v>
      </c>
      <c r="C60" s="79"/>
      <c r="D60" s="77"/>
      <c r="F60" s="79"/>
      <c r="G60" s="79"/>
      <c r="H60" s="80"/>
      <c r="I60" s="100"/>
      <c r="J60" s="80"/>
    </row>
    <row r="61" spans="2:10">
      <c r="B61" s="76">
        <v>7</v>
      </c>
      <c r="C61" s="76"/>
      <c r="D61" s="77"/>
      <c r="E61" s="76"/>
      <c r="F61" s="76"/>
      <c r="G61" s="76"/>
      <c r="H61" s="78"/>
      <c r="I61" s="100"/>
      <c r="J61" s="78"/>
    </row>
    <row r="62" spans="2:10">
      <c r="B62" s="76">
        <v>8</v>
      </c>
      <c r="C62" s="76"/>
      <c r="D62" s="77"/>
      <c r="E62" s="76"/>
      <c r="F62" s="76"/>
      <c r="G62" s="76"/>
      <c r="H62" s="78"/>
      <c r="I62" s="100"/>
      <c r="J62" s="78"/>
    </row>
    <row r="63" spans="2:10">
      <c r="B63" s="76">
        <v>9</v>
      </c>
      <c r="C63" s="76"/>
      <c r="D63" s="77"/>
      <c r="E63" s="76"/>
      <c r="F63" s="76"/>
      <c r="G63" s="76"/>
      <c r="H63" s="78"/>
      <c r="I63" s="100"/>
      <c r="J63" s="78"/>
    </row>
    <row r="64" spans="2:10">
      <c r="B64" s="76">
        <v>10</v>
      </c>
      <c r="C64" s="76"/>
      <c r="D64" s="77"/>
      <c r="E64" s="76"/>
      <c r="F64" s="76"/>
      <c r="G64" s="76"/>
      <c r="H64" s="78"/>
      <c r="I64" s="100"/>
      <c r="J64" s="78"/>
    </row>
    <row r="65" spans="4:8">
      <c r="D65" s="71"/>
      <c r="E65" s="71"/>
      <c r="F65" s="71"/>
      <c r="G65" s="81" t="s">
        <v>59</v>
      </c>
      <c r="H65" s="83">
        <f>SUM(H55:H64)</f>
        <v>26950000</v>
      </c>
    </row>
    <row r="66" spans="4:8">
      <c r="D66" s="71"/>
      <c r="H66" s="82"/>
    </row>
    <row r="68" spans="4:8">
      <c r="G68" s="73" t="s">
        <v>64</v>
      </c>
      <c r="H68" s="78">
        <f>SUM(H20,H37,H51,H65)</f>
        <v>269764000</v>
      </c>
    </row>
  </sheetData>
  <mergeCells count="3">
    <mergeCell ref="B1:H1"/>
    <mergeCell ref="F3:J3"/>
    <mergeCell ref="F5:J7"/>
  </mergeCells>
  <phoneticPr fontId="25"/>
  <dataValidations count="2">
    <dataValidation type="list" allowBlank="1" showInputMessage="1" showErrorMessage="1" sqref="E58:E59" xr:uid="{40D801B0-DE2E-E84F-AD91-1CD502026ED2}">
      <formula1>INDIRECT(D59)</formula1>
    </dataValidation>
    <dataValidation type="list" allowBlank="1" showInputMessage="1" showErrorMessage="1" sqref="E10:E19 E41:E50 E55:E57 E61:E64 E24:E36" xr:uid="{3BFD08E2-86CE-FF4D-AE2C-DCD8C98FBF18}">
      <formula1>INDIRECT(D10)</formula1>
    </dataValidation>
  </dataValidations>
  <pageMargins left="0.75" right="0.75" top="1" bottom="1" header="0.5" footer="0.5"/>
  <pageSetup paperSize="9" scale="4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499E0-6082-4B8E-87D5-FD279B73E527}">
  <sheetPr>
    <tabColor theme="1"/>
  </sheetPr>
  <dimension ref="A1:AJ164"/>
  <sheetViews>
    <sheetView zoomScale="182" zoomScaleNormal="182" workbookViewId="0">
      <selection activeCell="B11" sqref="B11"/>
    </sheetView>
  </sheetViews>
  <sheetFormatPr baseColWidth="10" defaultColWidth="9" defaultRowHeight="13"/>
  <cols>
    <col min="1" max="1" width="9" style="114"/>
    <col min="2" max="2" width="19.6640625" style="114" bestFit="1" customWidth="1"/>
    <col min="3" max="3" width="11.33203125" style="114" bestFit="1" customWidth="1"/>
    <col min="4" max="4" width="14.6640625" style="114" bestFit="1" customWidth="1"/>
    <col min="5" max="5" width="19.33203125" style="114" bestFit="1" customWidth="1"/>
    <col min="6" max="6" width="15.83203125" style="114" bestFit="1" customWidth="1"/>
    <col min="7" max="7" width="15" style="133" bestFit="1" customWidth="1"/>
    <col min="8" max="8" width="20.6640625" style="114" bestFit="1" customWidth="1"/>
    <col min="9" max="9" width="3.5" style="114" customWidth="1"/>
    <col min="10" max="10" width="30.6640625" style="114" customWidth="1"/>
    <col min="11" max="11" width="43.5" style="114" customWidth="1"/>
    <col min="12" max="12" width="23.1640625" style="114" customWidth="1"/>
    <col min="13" max="13" width="28.1640625" style="114" customWidth="1"/>
    <col min="14" max="14" width="34.1640625" style="114" customWidth="1"/>
    <col min="15" max="15" width="16.6640625" style="114" customWidth="1"/>
    <col min="16" max="16" width="19" style="114" customWidth="1"/>
    <col min="17" max="17" width="6.33203125" style="114" bestFit="1" customWidth="1"/>
    <col min="18" max="18" width="14.1640625" style="114" bestFit="1" customWidth="1"/>
    <col min="19" max="19" width="9" style="114"/>
    <col min="20" max="20" width="50.33203125" style="114" customWidth="1"/>
    <col min="21" max="22" width="20.1640625" style="114" bestFit="1" customWidth="1"/>
    <col min="23" max="23" width="36.33203125" style="114" customWidth="1"/>
    <col min="24" max="24" width="51.5" style="114" customWidth="1"/>
    <col min="25" max="25" width="9" style="114"/>
    <col min="26" max="26" width="12.1640625" style="114" bestFit="1" customWidth="1"/>
    <col min="27" max="27" width="26.83203125" style="114" customWidth="1"/>
    <col min="28" max="28" width="46.83203125" style="114" customWidth="1"/>
    <col min="29" max="29" width="41" style="133" bestFit="1" customWidth="1"/>
    <col min="30" max="34" width="9" style="133"/>
    <col min="35" max="35" width="9" style="114"/>
    <col min="36" max="36" width="56" style="114" bestFit="1" customWidth="1"/>
    <col min="37" max="16384" width="9" style="114"/>
  </cols>
  <sheetData>
    <row r="1" spans="1:36" s="117" customFormat="1" ht="14">
      <c r="A1" s="137" t="s">
        <v>602</v>
      </c>
      <c r="B1" s="135" t="s">
        <v>601</v>
      </c>
      <c r="C1" s="134" t="s">
        <v>16</v>
      </c>
      <c r="D1" s="134" t="s">
        <v>17</v>
      </c>
      <c r="E1" s="134" t="s">
        <v>18</v>
      </c>
      <c r="F1" s="134" t="s">
        <v>19</v>
      </c>
      <c r="G1" s="131" t="s">
        <v>67</v>
      </c>
      <c r="H1" s="134" t="s">
        <v>22</v>
      </c>
      <c r="I1" s="116"/>
      <c r="J1" s="116" t="s">
        <v>87</v>
      </c>
      <c r="K1" s="116" t="s">
        <v>68</v>
      </c>
      <c r="L1" s="116" t="s">
        <v>635</v>
      </c>
      <c r="M1" s="116" t="s">
        <v>85</v>
      </c>
      <c r="N1" s="116" t="s">
        <v>86</v>
      </c>
      <c r="O1" s="116" t="s">
        <v>78</v>
      </c>
      <c r="P1" s="116" t="s">
        <v>80</v>
      </c>
      <c r="Q1" s="116" t="s">
        <v>82</v>
      </c>
      <c r="R1" s="116" t="s">
        <v>612</v>
      </c>
      <c r="S1" s="116" t="s">
        <v>622</v>
      </c>
      <c r="T1" s="116" t="s">
        <v>71</v>
      </c>
      <c r="U1" s="116" t="s">
        <v>623</v>
      </c>
      <c r="V1" s="116" t="s">
        <v>624</v>
      </c>
      <c r="W1" s="116" t="s">
        <v>69</v>
      </c>
      <c r="X1" s="116" t="s">
        <v>625</v>
      </c>
      <c r="Y1" s="116" t="s">
        <v>73</v>
      </c>
      <c r="Z1" s="116" t="s">
        <v>626</v>
      </c>
      <c r="AA1" s="116" t="s">
        <v>79</v>
      </c>
      <c r="AB1" s="116" t="s">
        <v>674</v>
      </c>
      <c r="AC1" s="131" t="s">
        <v>21</v>
      </c>
      <c r="AD1" s="131" t="s">
        <v>74</v>
      </c>
      <c r="AE1" s="131" t="s">
        <v>77</v>
      </c>
      <c r="AF1" s="131" t="s">
        <v>84</v>
      </c>
      <c r="AG1" s="131" t="s">
        <v>81</v>
      </c>
      <c r="AH1" s="131" t="s">
        <v>83</v>
      </c>
      <c r="AI1" s="116" t="s">
        <v>627</v>
      </c>
      <c r="AJ1" s="116" t="s">
        <v>620</v>
      </c>
    </row>
    <row r="2" spans="1:36" ht="14">
      <c r="A2" s="114" t="s">
        <v>65</v>
      </c>
      <c r="B2" s="134" t="s">
        <v>16</v>
      </c>
      <c r="C2" s="136" t="s">
        <v>87</v>
      </c>
      <c r="D2" s="136" t="s">
        <v>68</v>
      </c>
      <c r="E2" s="136" t="s">
        <v>614</v>
      </c>
      <c r="F2" s="136" t="s">
        <v>69</v>
      </c>
      <c r="G2" s="132" t="s">
        <v>21</v>
      </c>
      <c r="H2" s="136" t="s">
        <v>619</v>
      </c>
      <c r="J2" s="114" t="s">
        <v>96</v>
      </c>
      <c r="K2" s="114" t="s">
        <v>151</v>
      </c>
      <c r="L2" s="114" t="s">
        <v>301</v>
      </c>
      <c r="M2" s="114" t="s">
        <v>319</v>
      </c>
      <c r="N2" s="114" t="s">
        <v>395</v>
      </c>
      <c r="O2" s="114" t="s">
        <v>438</v>
      </c>
      <c r="P2" s="114" t="s">
        <v>450</v>
      </c>
      <c r="Q2" s="114" t="s">
        <v>454</v>
      </c>
      <c r="R2" s="114" t="s">
        <v>497</v>
      </c>
      <c r="S2" s="114" t="s">
        <v>504</v>
      </c>
      <c r="T2" s="114" t="s">
        <v>517</v>
      </c>
      <c r="U2" s="114" t="s">
        <v>528</v>
      </c>
      <c r="W2" s="114" t="s">
        <v>543</v>
      </c>
      <c r="X2" s="114" t="s">
        <v>555</v>
      </c>
      <c r="Z2" s="114" t="s">
        <v>570</v>
      </c>
      <c r="AA2" s="114" t="s">
        <v>628</v>
      </c>
      <c r="AB2" s="114" t="s">
        <v>675</v>
      </c>
      <c r="AC2" s="133" t="s">
        <v>576</v>
      </c>
      <c r="AD2" s="133" t="s">
        <v>291</v>
      </c>
      <c r="AE2" s="133" t="s">
        <v>586</v>
      </c>
      <c r="AF2" s="133" t="s">
        <v>588</v>
      </c>
      <c r="AG2" s="133" t="s">
        <v>589</v>
      </c>
      <c r="AH2" s="133" t="s">
        <v>591</v>
      </c>
      <c r="AI2" s="114" t="s">
        <v>594</v>
      </c>
      <c r="AJ2" s="114" t="s">
        <v>596</v>
      </c>
    </row>
    <row r="3" spans="1:36" ht="14">
      <c r="A3" s="114" t="s">
        <v>66</v>
      </c>
      <c r="B3" s="134" t="s">
        <v>17</v>
      </c>
      <c r="C3" s="115" t="s">
        <v>120</v>
      </c>
      <c r="D3" s="136" t="s">
        <v>70</v>
      </c>
      <c r="E3" s="136" t="s">
        <v>71</v>
      </c>
      <c r="F3" s="136" t="s">
        <v>617</v>
      </c>
      <c r="G3" s="132" t="s">
        <v>74</v>
      </c>
      <c r="H3" s="136" t="s">
        <v>621</v>
      </c>
      <c r="J3" s="114" t="s">
        <v>95</v>
      </c>
      <c r="K3" s="114" t="s">
        <v>163</v>
      </c>
      <c r="L3" s="114" t="s">
        <v>298</v>
      </c>
      <c r="M3" s="114" t="s">
        <v>318</v>
      </c>
      <c r="N3" s="114" t="s">
        <v>394</v>
      </c>
      <c r="O3" s="114" t="s">
        <v>435</v>
      </c>
      <c r="P3" s="114" t="s">
        <v>446</v>
      </c>
      <c r="Q3" s="114" t="s">
        <v>455</v>
      </c>
      <c r="R3" s="114" t="s">
        <v>498</v>
      </c>
      <c r="S3" s="114" t="s">
        <v>502</v>
      </c>
      <c r="T3" s="114" t="s">
        <v>520</v>
      </c>
      <c r="U3" s="114" t="s">
        <v>525</v>
      </c>
      <c r="W3" s="114" t="s">
        <v>539</v>
      </c>
      <c r="X3" s="114" t="s">
        <v>559</v>
      </c>
      <c r="Z3" s="114" t="s">
        <v>574</v>
      </c>
      <c r="AA3" s="114" t="s">
        <v>633</v>
      </c>
      <c r="AB3" s="114" t="s">
        <v>676</v>
      </c>
      <c r="AC3" s="133" t="s">
        <v>577</v>
      </c>
      <c r="AD3" s="133" t="s">
        <v>584</v>
      </c>
      <c r="AE3" s="133" t="s">
        <v>587</v>
      </c>
      <c r="AF3" s="133" t="s">
        <v>284</v>
      </c>
      <c r="AG3" s="133" t="s">
        <v>590</v>
      </c>
      <c r="AH3" s="133" t="s">
        <v>592</v>
      </c>
      <c r="AJ3" s="114" t="s">
        <v>595</v>
      </c>
    </row>
    <row r="4" spans="1:36" ht="14">
      <c r="A4" s="114" t="s">
        <v>72</v>
      </c>
      <c r="B4" s="134" t="s">
        <v>18</v>
      </c>
      <c r="C4" s="115"/>
      <c r="D4" s="136" t="s">
        <v>85</v>
      </c>
      <c r="E4" s="136" t="s">
        <v>615</v>
      </c>
      <c r="F4" s="136" t="s">
        <v>73</v>
      </c>
      <c r="G4" s="132" t="s">
        <v>77</v>
      </c>
      <c r="H4" s="115" t="s">
        <v>120</v>
      </c>
      <c r="J4" s="114" t="s">
        <v>97</v>
      </c>
      <c r="K4" s="114" t="s">
        <v>164</v>
      </c>
      <c r="L4" s="114" t="s">
        <v>297</v>
      </c>
      <c r="M4" s="114" t="s">
        <v>315</v>
      </c>
      <c r="N4" s="114" t="s">
        <v>393</v>
      </c>
      <c r="O4" s="114" t="s">
        <v>436</v>
      </c>
      <c r="P4" s="114" t="s">
        <v>445</v>
      </c>
      <c r="Q4" s="114" t="s">
        <v>453</v>
      </c>
      <c r="R4" s="114" t="s">
        <v>490</v>
      </c>
      <c r="S4" s="114" t="s">
        <v>503</v>
      </c>
      <c r="T4" s="114" t="s">
        <v>519</v>
      </c>
      <c r="U4" s="114" t="s">
        <v>529</v>
      </c>
      <c r="W4" s="114" t="s">
        <v>544</v>
      </c>
      <c r="X4" s="114" t="s">
        <v>557</v>
      </c>
      <c r="Z4" s="114" t="s">
        <v>565</v>
      </c>
      <c r="AA4" s="114" t="s">
        <v>631</v>
      </c>
      <c r="AC4" s="133" t="s">
        <v>341</v>
      </c>
      <c r="AD4" s="133" t="s">
        <v>585</v>
      </c>
      <c r="AF4" s="133" t="s">
        <v>283</v>
      </c>
      <c r="AH4" s="133" t="s">
        <v>593</v>
      </c>
    </row>
    <row r="5" spans="1:36" ht="14">
      <c r="A5" s="114" t="s">
        <v>76</v>
      </c>
      <c r="B5" s="134" t="s">
        <v>19</v>
      </c>
      <c r="C5" s="115"/>
      <c r="D5" s="136" t="s">
        <v>86</v>
      </c>
      <c r="E5" s="136" t="s">
        <v>616</v>
      </c>
      <c r="F5" s="136" t="s">
        <v>618</v>
      </c>
      <c r="G5" s="132" t="s">
        <v>84</v>
      </c>
      <c r="J5" s="114" t="s">
        <v>93</v>
      </c>
      <c r="K5" s="114" t="s">
        <v>168</v>
      </c>
      <c r="L5" s="114" t="s">
        <v>299</v>
      </c>
      <c r="M5" s="114" t="s">
        <v>317</v>
      </c>
      <c r="N5" s="114" t="s">
        <v>432</v>
      </c>
      <c r="O5" s="114" t="s">
        <v>437</v>
      </c>
      <c r="P5" s="114" t="s">
        <v>447</v>
      </c>
      <c r="R5" s="114" t="s">
        <v>484</v>
      </c>
      <c r="S5" s="114" t="s">
        <v>501</v>
      </c>
      <c r="T5" s="114" t="s">
        <v>509</v>
      </c>
      <c r="U5" s="114" t="s">
        <v>524</v>
      </c>
      <c r="W5" s="114" t="s">
        <v>541</v>
      </c>
      <c r="X5" s="114" t="s">
        <v>558</v>
      </c>
      <c r="Z5" s="114" t="s">
        <v>572</v>
      </c>
      <c r="AA5" s="114" t="s">
        <v>632</v>
      </c>
      <c r="AC5" s="133" t="s">
        <v>578</v>
      </c>
      <c r="AF5" s="133" t="s">
        <v>282</v>
      </c>
    </row>
    <row r="6" spans="1:36" ht="14">
      <c r="A6" s="114" t="s">
        <v>75</v>
      </c>
      <c r="B6" s="168"/>
      <c r="C6" s="115"/>
      <c r="D6" s="136" t="s">
        <v>78</v>
      </c>
      <c r="E6" s="115" t="s">
        <v>120</v>
      </c>
      <c r="F6" s="136" t="s">
        <v>79</v>
      </c>
      <c r="G6" s="132" t="s">
        <v>81</v>
      </c>
      <c r="J6" s="114" t="s">
        <v>98</v>
      </c>
      <c r="K6" s="114" t="s">
        <v>158</v>
      </c>
      <c r="L6" s="114" t="s">
        <v>300</v>
      </c>
      <c r="M6" s="114" t="s">
        <v>316</v>
      </c>
      <c r="N6" s="114" t="s">
        <v>430</v>
      </c>
      <c r="O6" s="114" t="s">
        <v>434</v>
      </c>
      <c r="P6" s="114" t="s">
        <v>452</v>
      </c>
      <c r="R6" s="114" t="s">
        <v>479</v>
      </c>
      <c r="S6" s="114" t="s">
        <v>499</v>
      </c>
      <c r="T6" s="114" t="s">
        <v>510</v>
      </c>
      <c r="U6" s="114" t="s">
        <v>526</v>
      </c>
      <c r="W6" s="114" t="s">
        <v>538</v>
      </c>
      <c r="X6" s="114" t="s">
        <v>556</v>
      </c>
      <c r="Z6" s="114" t="s">
        <v>566</v>
      </c>
      <c r="AA6" s="114" t="s">
        <v>630</v>
      </c>
      <c r="AC6" s="133" t="s">
        <v>579</v>
      </c>
    </row>
    <row r="7" spans="1:36" ht="14">
      <c r="D7" s="136" t="s">
        <v>662</v>
      </c>
      <c r="F7" s="115" t="s">
        <v>120</v>
      </c>
      <c r="G7" s="132" t="s">
        <v>83</v>
      </c>
      <c r="J7" s="114" t="s">
        <v>94</v>
      </c>
      <c r="K7" s="114" t="s">
        <v>155</v>
      </c>
      <c r="L7" s="114" t="s">
        <v>295</v>
      </c>
      <c r="M7" s="114" t="s">
        <v>321</v>
      </c>
      <c r="N7" s="114" t="s">
        <v>426</v>
      </c>
      <c r="O7" s="114" t="s">
        <v>433</v>
      </c>
      <c r="P7" s="114" t="s">
        <v>449</v>
      </c>
      <c r="R7" s="114" t="s">
        <v>481</v>
      </c>
      <c r="S7" s="114" t="s">
        <v>500</v>
      </c>
      <c r="T7" s="114" t="s">
        <v>514</v>
      </c>
      <c r="U7" s="114" t="s">
        <v>523</v>
      </c>
      <c r="W7" s="114" t="s">
        <v>546</v>
      </c>
      <c r="X7" s="114" t="s">
        <v>554</v>
      </c>
      <c r="Z7" s="114" t="s">
        <v>573</v>
      </c>
      <c r="AA7" s="114" t="s">
        <v>634</v>
      </c>
      <c r="AC7" s="133" t="s">
        <v>580</v>
      </c>
    </row>
    <row r="8" spans="1:36" ht="14">
      <c r="D8" s="136" t="s">
        <v>80</v>
      </c>
      <c r="G8" s="132" t="s">
        <v>120</v>
      </c>
      <c r="J8" s="114" t="s">
        <v>117</v>
      </c>
      <c r="K8" s="114" t="s">
        <v>160</v>
      </c>
      <c r="L8" s="114" t="s">
        <v>294</v>
      </c>
      <c r="M8" s="114" t="s">
        <v>320</v>
      </c>
      <c r="N8" s="114" t="s">
        <v>429</v>
      </c>
      <c r="P8" s="114" t="s">
        <v>448</v>
      </c>
      <c r="R8" s="114" t="s">
        <v>477</v>
      </c>
      <c r="T8" s="114" t="s">
        <v>507</v>
      </c>
      <c r="U8" s="114" t="s">
        <v>522</v>
      </c>
      <c r="W8" s="114" t="s">
        <v>540</v>
      </c>
      <c r="X8" s="114" t="s">
        <v>549</v>
      </c>
      <c r="Z8" s="114" t="s">
        <v>571</v>
      </c>
      <c r="AA8" s="114" t="s">
        <v>629</v>
      </c>
      <c r="AC8" s="133" t="s">
        <v>581</v>
      </c>
    </row>
    <row r="9" spans="1:36" ht="14">
      <c r="D9" s="136" t="s">
        <v>613</v>
      </c>
      <c r="J9" s="114" t="s">
        <v>116</v>
      </c>
      <c r="K9" s="114" t="s">
        <v>166</v>
      </c>
      <c r="L9" s="114" t="s">
        <v>296</v>
      </c>
      <c r="M9" s="114" t="s">
        <v>380</v>
      </c>
      <c r="N9" s="114" t="s">
        <v>431</v>
      </c>
      <c r="P9" s="114" t="s">
        <v>451</v>
      </c>
      <c r="R9" s="114" t="s">
        <v>492</v>
      </c>
      <c r="T9" s="114" t="s">
        <v>512</v>
      </c>
      <c r="U9" s="114" t="s">
        <v>527</v>
      </c>
      <c r="W9" s="114" t="s">
        <v>547</v>
      </c>
      <c r="X9" s="114" t="s">
        <v>552</v>
      </c>
      <c r="Z9" s="114" t="s">
        <v>568</v>
      </c>
      <c r="AA9" s="114" t="s">
        <v>575</v>
      </c>
      <c r="AC9" s="133" t="s">
        <v>582</v>
      </c>
    </row>
    <row r="10" spans="1:36" ht="14">
      <c r="A10" s="114" t="s">
        <v>638</v>
      </c>
      <c r="D10" s="136" t="s">
        <v>612</v>
      </c>
      <c r="J10" s="114" t="s">
        <v>108</v>
      </c>
      <c r="K10" s="114" t="s">
        <v>159</v>
      </c>
      <c r="L10" s="114" t="s">
        <v>302</v>
      </c>
      <c r="M10" s="114" t="s">
        <v>379</v>
      </c>
      <c r="N10" s="114" t="s">
        <v>428</v>
      </c>
      <c r="P10" s="114" t="s">
        <v>442</v>
      </c>
      <c r="R10" s="114" t="s">
        <v>476</v>
      </c>
      <c r="T10" s="114" t="s">
        <v>508</v>
      </c>
      <c r="W10" s="114" t="s">
        <v>545</v>
      </c>
      <c r="X10" s="114" t="s">
        <v>550</v>
      </c>
      <c r="Z10" s="114" t="s">
        <v>567</v>
      </c>
      <c r="AC10" s="133" t="s">
        <v>583</v>
      </c>
    </row>
    <row r="11" spans="1:36" ht="14">
      <c r="A11" s="114" t="s">
        <v>639</v>
      </c>
      <c r="D11" s="115" t="s">
        <v>120</v>
      </c>
      <c r="J11" s="114" t="s">
        <v>106</v>
      </c>
      <c r="K11" s="114" t="s">
        <v>153</v>
      </c>
      <c r="L11" s="114" t="s">
        <v>303</v>
      </c>
      <c r="M11" s="114" t="s">
        <v>374</v>
      </c>
      <c r="N11" s="114" t="s">
        <v>427</v>
      </c>
      <c r="P11" s="114" t="s">
        <v>444</v>
      </c>
      <c r="R11" s="114" t="s">
        <v>475</v>
      </c>
      <c r="T11" s="114" t="s">
        <v>518</v>
      </c>
      <c r="W11" s="114" t="s">
        <v>542</v>
      </c>
      <c r="X11" s="114" t="s">
        <v>553</v>
      </c>
      <c r="Z11" s="114" t="s">
        <v>569</v>
      </c>
    </row>
    <row r="12" spans="1:36">
      <c r="J12" s="114" t="s">
        <v>105</v>
      </c>
      <c r="K12" s="114" t="s">
        <v>150</v>
      </c>
      <c r="L12" s="114" t="s">
        <v>293</v>
      </c>
      <c r="M12" s="114" t="s">
        <v>378</v>
      </c>
      <c r="N12" s="114" t="s">
        <v>425</v>
      </c>
      <c r="P12" s="114" t="s">
        <v>443</v>
      </c>
      <c r="R12" s="114" t="s">
        <v>474</v>
      </c>
      <c r="T12" s="114" t="s">
        <v>513</v>
      </c>
      <c r="W12" s="114" t="s">
        <v>548</v>
      </c>
      <c r="X12" s="114" t="s">
        <v>551</v>
      </c>
      <c r="Z12" s="114" t="s">
        <v>563</v>
      </c>
    </row>
    <row r="13" spans="1:36">
      <c r="A13" s="114" t="s">
        <v>660</v>
      </c>
      <c r="J13" s="114" t="s">
        <v>107</v>
      </c>
      <c r="K13" s="114" t="s">
        <v>156</v>
      </c>
      <c r="L13" s="114" t="s">
        <v>292</v>
      </c>
      <c r="M13" s="114" t="s">
        <v>382</v>
      </c>
      <c r="N13" s="114" t="s">
        <v>419</v>
      </c>
      <c r="P13" s="114" t="s">
        <v>439</v>
      </c>
      <c r="R13" s="114" t="s">
        <v>482</v>
      </c>
      <c r="T13" s="114" t="s">
        <v>515</v>
      </c>
      <c r="W13" s="114" t="s">
        <v>537</v>
      </c>
      <c r="X13" s="114" t="s">
        <v>560</v>
      </c>
      <c r="Z13" s="114" t="s">
        <v>564</v>
      </c>
    </row>
    <row r="14" spans="1:36">
      <c r="A14" s="158" t="s">
        <v>659</v>
      </c>
      <c r="J14" s="114" t="s">
        <v>109</v>
      </c>
      <c r="K14" s="114" t="s">
        <v>169</v>
      </c>
      <c r="L14" s="114" t="s">
        <v>284</v>
      </c>
      <c r="M14" s="114" t="s">
        <v>376</v>
      </c>
      <c r="N14" s="114" t="s">
        <v>402</v>
      </c>
      <c r="P14" s="114" t="s">
        <v>441</v>
      </c>
      <c r="R14" s="114" t="s">
        <v>478</v>
      </c>
      <c r="T14" s="114" t="s">
        <v>521</v>
      </c>
      <c r="W14" s="114" t="s">
        <v>534</v>
      </c>
      <c r="Z14" s="114" t="s">
        <v>562</v>
      </c>
    </row>
    <row r="15" spans="1:36">
      <c r="A15" s="158"/>
      <c r="J15" s="114" t="s">
        <v>104</v>
      </c>
      <c r="K15" s="114" t="s">
        <v>162</v>
      </c>
      <c r="L15" s="114" t="s">
        <v>285</v>
      </c>
      <c r="M15" s="114" t="s">
        <v>375</v>
      </c>
      <c r="N15" s="114" t="s">
        <v>422</v>
      </c>
      <c r="P15" s="114" t="s">
        <v>440</v>
      </c>
      <c r="R15" s="114" t="s">
        <v>485</v>
      </c>
      <c r="T15" s="114" t="s">
        <v>511</v>
      </c>
      <c r="W15" s="114" t="s">
        <v>536</v>
      </c>
      <c r="Z15" s="114" t="s">
        <v>561</v>
      </c>
    </row>
    <row r="16" spans="1:36">
      <c r="A16" s="158"/>
      <c r="J16" s="114" t="s">
        <v>113</v>
      </c>
      <c r="K16" s="114" t="s">
        <v>167</v>
      </c>
      <c r="L16" s="114" t="s">
        <v>282</v>
      </c>
      <c r="M16" s="114" t="s">
        <v>377</v>
      </c>
      <c r="N16" s="114" t="s">
        <v>423</v>
      </c>
      <c r="R16" s="114" t="s">
        <v>480</v>
      </c>
      <c r="T16" s="114" t="s">
        <v>516</v>
      </c>
      <c r="W16" s="114" t="s">
        <v>532</v>
      </c>
    </row>
    <row r="17" spans="10:23">
      <c r="J17" s="114" t="s">
        <v>100</v>
      </c>
      <c r="K17" s="114" t="s">
        <v>149</v>
      </c>
      <c r="L17" s="114" t="s">
        <v>289</v>
      </c>
      <c r="M17" s="114" t="s">
        <v>373</v>
      </c>
      <c r="N17" s="114" t="s">
        <v>417</v>
      </c>
      <c r="R17" s="114" t="s">
        <v>486</v>
      </c>
      <c r="T17" s="114" t="s">
        <v>420</v>
      </c>
      <c r="W17" s="114" t="s">
        <v>530</v>
      </c>
    </row>
    <row r="18" spans="10:23">
      <c r="J18" s="114" t="s">
        <v>110</v>
      </c>
      <c r="K18" s="114" t="s">
        <v>161</v>
      </c>
      <c r="L18" s="114" t="s">
        <v>288</v>
      </c>
      <c r="M18" s="114" t="s">
        <v>381</v>
      </c>
      <c r="N18" s="114" t="s">
        <v>236</v>
      </c>
      <c r="R18" s="114" t="s">
        <v>494</v>
      </c>
      <c r="T18" s="114" t="s">
        <v>505</v>
      </c>
      <c r="W18" s="114" t="s">
        <v>535</v>
      </c>
    </row>
    <row r="19" spans="10:23">
      <c r="J19" s="114" t="s">
        <v>101</v>
      </c>
      <c r="K19" s="114" t="s">
        <v>165</v>
      </c>
      <c r="L19" s="114" t="s">
        <v>287</v>
      </c>
      <c r="M19" s="114" t="s">
        <v>331</v>
      </c>
      <c r="N19" s="114" t="s">
        <v>415</v>
      </c>
      <c r="R19" s="114" t="s">
        <v>493</v>
      </c>
      <c r="T19" s="114" t="s">
        <v>506</v>
      </c>
      <c r="W19" s="114" t="s">
        <v>533</v>
      </c>
    </row>
    <row r="20" spans="10:23">
      <c r="J20" s="114" t="s">
        <v>102</v>
      </c>
      <c r="K20" s="114" t="s">
        <v>157</v>
      </c>
      <c r="L20" s="114" t="s">
        <v>286</v>
      </c>
      <c r="M20" s="114" t="s">
        <v>338</v>
      </c>
      <c r="N20" s="114" t="s">
        <v>399</v>
      </c>
      <c r="R20" s="114" t="s">
        <v>488</v>
      </c>
      <c r="W20" s="114" t="s">
        <v>531</v>
      </c>
    </row>
    <row r="21" spans="10:23">
      <c r="J21" s="114" t="s">
        <v>115</v>
      </c>
      <c r="K21" s="114" t="s">
        <v>154</v>
      </c>
      <c r="L21" s="114" t="s">
        <v>283</v>
      </c>
      <c r="M21" s="114" t="s">
        <v>359</v>
      </c>
      <c r="N21" s="114" t="s">
        <v>399</v>
      </c>
      <c r="R21" s="114" t="s">
        <v>483</v>
      </c>
    </row>
    <row r="22" spans="10:23">
      <c r="J22" s="114" t="s">
        <v>111</v>
      </c>
      <c r="K22" s="114" t="s">
        <v>152</v>
      </c>
      <c r="L22" s="114" t="s">
        <v>290</v>
      </c>
      <c r="M22" s="114" t="s">
        <v>367</v>
      </c>
      <c r="N22" s="114" t="s">
        <v>414</v>
      </c>
      <c r="R22" s="114" t="s">
        <v>491</v>
      </c>
    </row>
    <row r="23" spans="10:23">
      <c r="J23" s="114" t="s">
        <v>114</v>
      </c>
      <c r="K23" s="114" t="s">
        <v>148</v>
      </c>
      <c r="L23" s="114" t="s">
        <v>291</v>
      </c>
      <c r="M23" s="114" t="s">
        <v>339</v>
      </c>
      <c r="N23" s="114" t="s">
        <v>397</v>
      </c>
      <c r="R23" s="114" t="s">
        <v>496</v>
      </c>
    </row>
    <row r="24" spans="10:23">
      <c r="J24" s="114" t="s">
        <v>112</v>
      </c>
      <c r="K24" s="114" t="s">
        <v>223</v>
      </c>
      <c r="L24" s="114" t="s">
        <v>304</v>
      </c>
      <c r="M24" s="114" t="s">
        <v>340</v>
      </c>
      <c r="N24" s="114" t="s">
        <v>405</v>
      </c>
      <c r="R24" s="114" t="s">
        <v>495</v>
      </c>
    </row>
    <row r="25" spans="10:23">
      <c r="J25" s="114" t="s">
        <v>99</v>
      </c>
      <c r="K25" s="114" t="s">
        <v>211</v>
      </c>
      <c r="L25" s="114" t="s">
        <v>305</v>
      </c>
      <c r="M25" s="114" t="s">
        <v>259</v>
      </c>
      <c r="N25" s="114" t="s">
        <v>408</v>
      </c>
      <c r="R25" s="114" t="s">
        <v>487</v>
      </c>
    </row>
    <row r="26" spans="10:23">
      <c r="J26" s="114" t="s">
        <v>103</v>
      </c>
      <c r="K26" s="114" t="s">
        <v>224</v>
      </c>
      <c r="M26" s="114" t="s">
        <v>329</v>
      </c>
      <c r="N26" s="114" t="s">
        <v>407</v>
      </c>
      <c r="R26" s="114" t="s">
        <v>489</v>
      </c>
    </row>
    <row r="27" spans="10:23">
      <c r="J27" s="114" t="s">
        <v>91</v>
      </c>
      <c r="K27" s="114" t="s">
        <v>227</v>
      </c>
      <c r="M27" s="114" t="s">
        <v>336</v>
      </c>
      <c r="N27" s="114" t="s">
        <v>401</v>
      </c>
      <c r="R27" s="114" t="s">
        <v>461</v>
      </c>
    </row>
    <row r="28" spans="10:23">
      <c r="J28" s="114" t="s">
        <v>88</v>
      </c>
      <c r="K28" s="114" t="s">
        <v>222</v>
      </c>
      <c r="M28" s="114" t="s">
        <v>257</v>
      </c>
      <c r="N28" s="114" t="s">
        <v>424</v>
      </c>
      <c r="R28" s="114" t="s">
        <v>462</v>
      </c>
    </row>
    <row r="29" spans="10:23">
      <c r="J29" s="114" t="s">
        <v>90</v>
      </c>
      <c r="K29" s="114" t="s">
        <v>217</v>
      </c>
      <c r="M29" s="114" t="s">
        <v>341</v>
      </c>
      <c r="N29" s="114" t="s">
        <v>404</v>
      </c>
      <c r="R29" s="114" t="s">
        <v>464</v>
      </c>
    </row>
    <row r="30" spans="10:23">
      <c r="J30" s="114" t="s">
        <v>92</v>
      </c>
      <c r="K30" s="114" t="s">
        <v>218</v>
      </c>
      <c r="M30" s="114" t="s">
        <v>343</v>
      </c>
      <c r="N30" s="114" t="s">
        <v>410</v>
      </c>
      <c r="R30" s="114" t="s">
        <v>456</v>
      </c>
    </row>
    <row r="31" spans="10:23">
      <c r="J31" s="114" t="s">
        <v>89</v>
      </c>
      <c r="K31" s="114" t="s">
        <v>226</v>
      </c>
      <c r="M31" s="114" t="s">
        <v>256</v>
      </c>
      <c r="N31" s="114" t="s">
        <v>409</v>
      </c>
      <c r="R31" s="114" t="s">
        <v>469</v>
      </c>
    </row>
    <row r="32" spans="10:23">
      <c r="J32" s="114" t="s">
        <v>118</v>
      </c>
      <c r="K32" s="114" t="s">
        <v>230</v>
      </c>
      <c r="M32" s="114" t="s">
        <v>344</v>
      </c>
      <c r="N32" s="114" t="s">
        <v>400</v>
      </c>
      <c r="R32" s="114" t="s">
        <v>457</v>
      </c>
    </row>
    <row r="33" spans="10:18">
      <c r="J33" s="114" t="s">
        <v>119</v>
      </c>
      <c r="K33" s="114" t="s">
        <v>214</v>
      </c>
      <c r="M33" s="114" t="s">
        <v>342</v>
      </c>
      <c r="N33" s="114" t="s">
        <v>421</v>
      </c>
      <c r="R33" s="114" t="s">
        <v>458</v>
      </c>
    </row>
    <row r="34" spans="10:18">
      <c r="K34" s="114" t="s">
        <v>213</v>
      </c>
      <c r="M34" s="114" t="s">
        <v>322</v>
      </c>
      <c r="N34" s="114" t="s">
        <v>183</v>
      </c>
      <c r="R34" s="114" t="s">
        <v>470</v>
      </c>
    </row>
    <row r="35" spans="10:18">
      <c r="K35" s="114" t="s">
        <v>212</v>
      </c>
      <c r="M35" s="114" t="s">
        <v>323</v>
      </c>
      <c r="N35" s="114" t="s">
        <v>418</v>
      </c>
      <c r="R35" s="114" t="s">
        <v>473</v>
      </c>
    </row>
    <row r="36" spans="10:18">
      <c r="K36" s="114" t="s">
        <v>221</v>
      </c>
      <c r="M36" s="114" t="s">
        <v>350</v>
      </c>
      <c r="N36" s="114" t="s">
        <v>406</v>
      </c>
      <c r="R36" s="114" t="s">
        <v>468</v>
      </c>
    </row>
    <row r="37" spans="10:18">
      <c r="K37" s="114" t="s">
        <v>210</v>
      </c>
      <c r="M37" s="114" t="s">
        <v>358</v>
      </c>
      <c r="N37" s="114" t="s">
        <v>416</v>
      </c>
      <c r="R37" s="114" t="s">
        <v>463</v>
      </c>
    </row>
    <row r="38" spans="10:18">
      <c r="K38" s="114" t="s">
        <v>229</v>
      </c>
      <c r="M38" s="114" t="s">
        <v>357</v>
      </c>
      <c r="N38" s="114" t="s">
        <v>413</v>
      </c>
      <c r="R38" s="114" t="s">
        <v>466</v>
      </c>
    </row>
    <row r="39" spans="10:18">
      <c r="K39" s="114" t="s">
        <v>208</v>
      </c>
      <c r="M39" s="114" t="s">
        <v>353</v>
      </c>
      <c r="N39" s="114" t="s">
        <v>398</v>
      </c>
      <c r="R39" s="114" t="s">
        <v>467</v>
      </c>
    </row>
    <row r="40" spans="10:18">
      <c r="K40" s="114" t="s">
        <v>219</v>
      </c>
      <c r="M40" s="114" t="s">
        <v>356</v>
      </c>
      <c r="N40" s="114" t="s">
        <v>412</v>
      </c>
      <c r="R40" s="114" t="s">
        <v>460</v>
      </c>
    </row>
    <row r="41" spans="10:18">
      <c r="K41" s="114" t="s">
        <v>225</v>
      </c>
      <c r="M41" s="114" t="s">
        <v>352</v>
      </c>
      <c r="N41" s="114" t="s">
        <v>411</v>
      </c>
      <c r="R41" s="114" t="s">
        <v>465</v>
      </c>
    </row>
    <row r="42" spans="10:18">
      <c r="K42" s="114" t="s">
        <v>220</v>
      </c>
      <c r="M42" s="114" t="s">
        <v>354</v>
      </c>
      <c r="N42" s="114" t="s">
        <v>270</v>
      </c>
      <c r="R42" s="114" t="s">
        <v>472</v>
      </c>
    </row>
    <row r="43" spans="10:18">
      <c r="K43" s="114" t="s">
        <v>216</v>
      </c>
      <c r="M43" s="114" t="s">
        <v>355</v>
      </c>
      <c r="N43" s="114" t="s">
        <v>403</v>
      </c>
      <c r="R43" s="114" t="s">
        <v>471</v>
      </c>
    </row>
    <row r="44" spans="10:18">
      <c r="K44" s="114" t="s">
        <v>215</v>
      </c>
      <c r="M44" s="114" t="s">
        <v>333</v>
      </c>
      <c r="N44" s="114" t="s">
        <v>396</v>
      </c>
      <c r="R44" s="114" t="s">
        <v>459</v>
      </c>
    </row>
    <row r="45" spans="10:18">
      <c r="K45" s="114" t="s">
        <v>228</v>
      </c>
      <c r="M45" s="114" t="s">
        <v>327</v>
      </c>
      <c r="N45" s="114" t="s">
        <v>361</v>
      </c>
    </row>
    <row r="46" spans="10:18">
      <c r="K46" s="114" t="s">
        <v>209</v>
      </c>
      <c r="M46" s="114" t="s">
        <v>334</v>
      </c>
      <c r="N46" s="114" t="s">
        <v>420</v>
      </c>
    </row>
    <row r="47" spans="10:18">
      <c r="K47" s="114" t="s">
        <v>206</v>
      </c>
      <c r="M47" s="114" t="s">
        <v>255</v>
      </c>
      <c r="N47" s="114" t="s">
        <v>383</v>
      </c>
    </row>
    <row r="48" spans="10:18">
      <c r="K48" s="114" t="s">
        <v>207</v>
      </c>
      <c r="M48" s="114" t="s">
        <v>345</v>
      </c>
      <c r="N48" s="114" t="s">
        <v>387</v>
      </c>
    </row>
    <row r="49" spans="11:14">
      <c r="K49" s="114" t="s">
        <v>253</v>
      </c>
      <c r="M49" s="114" t="s">
        <v>328</v>
      </c>
      <c r="N49" s="114" t="s">
        <v>384</v>
      </c>
    </row>
    <row r="50" spans="11:14">
      <c r="K50" s="114" t="s">
        <v>246</v>
      </c>
      <c r="M50" s="114" t="s">
        <v>325</v>
      </c>
      <c r="N50" s="114" t="s">
        <v>386</v>
      </c>
    </row>
    <row r="51" spans="11:14">
      <c r="K51" s="114" t="s">
        <v>279</v>
      </c>
      <c r="M51" s="114" t="s">
        <v>364</v>
      </c>
      <c r="N51" s="114" t="s">
        <v>388</v>
      </c>
    </row>
    <row r="52" spans="11:14">
      <c r="K52" s="114" t="s">
        <v>249</v>
      </c>
      <c r="M52" s="114" t="s">
        <v>365</v>
      </c>
      <c r="N52" s="114" t="s">
        <v>390</v>
      </c>
    </row>
    <row r="53" spans="11:14">
      <c r="K53" s="114" t="s">
        <v>235</v>
      </c>
      <c r="M53" s="114" t="s">
        <v>335</v>
      </c>
      <c r="N53" s="114" t="s">
        <v>389</v>
      </c>
    </row>
    <row r="54" spans="11:14">
      <c r="K54" s="114" t="s">
        <v>191</v>
      </c>
      <c r="M54" s="114" t="s">
        <v>349</v>
      </c>
      <c r="N54" s="114" t="s">
        <v>391</v>
      </c>
    </row>
    <row r="55" spans="11:14">
      <c r="K55" s="114" t="s">
        <v>272</v>
      </c>
      <c r="M55" s="114" t="s">
        <v>348</v>
      </c>
      <c r="N55" s="114" t="s">
        <v>392</v>
      </c>
    </row>
    <row r="56" spans="11:14">
      <c r="K56" s="114" t="s">
        <v>263</v>
      </c>
      <c r="M56" s="114" t="s">
        <v>326</v>
      </c>
      <c r="N56" s="114" t="s">
        <v>385</v>
      </c>
    </row>
    <row r="57" spans="11:14">
      <c r="K57" s="114" t="s">
        <v>236</v>
      </c>
      <c r="M57" s="114" t="s">
        <v>332</v>
      </c>
    </row>
    <row r="58" spans="11:14">
      <c r="K58" s="114" t="s">
        <v>198</v>
      </c>
      <c r="M58" s="114" t="s">
        <v>363</v>
      </c>
    </row>
    <row r="59" spans="11:14">
      <c r="K59" s="114" t="s">
        <v>260</v>
      </c>
      <c r="M59" s="114" t="s">
        <v>337</v>
      </c>
    </row>
    <row r="60" spans="11:14">
      <c r="K60" s="114" t="s">
        <v>268</v>
      </c>
      <c r="M60" s="114" t="s">
        <v>360</v>
      </c>
    </row>
    <row r="61" spans="11:14">
      <c r="K61" s="114" t="s">
        <v>250</v>
      </c>
      <c r="M61" s="114" t="s">
        <v>347</v>
      </c>
    </row>
    <row r="62" spans="11:14">
      <c r="K62" s="114" t="s">
        <v>199</v>
      </c>
      <c r="M62" s="114" t="s">
        <v>346</v>
      </c>
    </row>
    <row r="63" spans="11:14">
      <c r="K63" s="114" t="s">
        <v>186</v>
      </c>
      <c r="M63" s="114" t="s">
        <v>366</v>
      </c>
    </row>
    <row r="64" spans="11:14">
      <c r="K64" s="114" t="s">
        <v>259</v>
      </c>
      <c r="M64" s="114" t="s">
        <v>351</v>
      </c>
    </row>
    <row r="65" spans="11:13">
      <c r="K65" s="114" t="s">
        <v>267</v>
      </c>
      <c r="M65" s="114" t="s">
        <v>254</v>
      </c>
    </row>
    <row r="66" spans="11:13">
      <c r="K66" s="114" t="s">
        <v>257</v>
      </c>
      <c r="M66" s="114" t="s">
        <v>361</v>
      </c>
    </row>
    <row r="67" spans="11:13">
      <c r="K67" s="114" t="s">
        <v>189</v>
      </c>
      <c r="M67" s="114" t="s">
        <v>324</v>
      </c>
    </row>
    <row r="68" spans="11:13">
      <c r="K68" s="114" t="s">
        <v>269</v>
      </c>
      <c r="M68" s="114" t="s">
        <v>362</v>
      </c>
    </row>
    <row r="69" spans="11:13">
      <c r="K69" s="114" t="s">
        <v>202</v>
      </c>
      <c r="M69" s="114" t="s">
        <v>330</v>
      </c>
    </row>
    <row r="70" spans="11:13">
      <c r="K70" s="114" t="s">
        <v>231</v>
      </c>
      <c r="M70" s="114" t="s">
        <v>314</v>
      </c>
    </row>
    <row r="71" spans="11:13">
      <c r="K71" s="114" t="s">
        <v>233</v>
      </c>
      <c r="M71" s="114" t="s">
        <v>312</v>
      </c>
    </row>
    <row r="72" spans="11:13">
      <c r="K72" s="114" t="s">
        <v>180</v>
      </c>
      <c r="M72" s="114" t="s">
        <v>311</v>
      </c>
    </row>
    <row r="73" spans="11:13">
      <c r="K73" s="114" t="s">
        <v>232</v>
      </c>
      <c r="M73" s="114" t="s">
        <v>309</v>
      </c>
    </row>
    <row r="74" spans="11:13">
      <c r="K74" s="114" t="s">
        <v>179</v>
      </c>
      <c r="M74" s="114" t="s">
        <v>308</v>
      </c>
    </row>
    <row r="75" spans="11:13">
      <c r="K75" s="114" t="s">
        <v>187</v>
      </c>
      <c r="M75" s="114" t="s">
        <v>310</v>
      </c>
    </row>
    <row r="76" spans="11:13">
      <c r="K76" s="114" t="s">
        <v>184</v>
      </c>
      <c r="M76" s="114" t="s">
        <v>307</v>
      </c>
    </row>
    <row r="77" spans="11:13">
      <c r="K77" s="114" t="s">
        <v>238</v>
      </c>
      <c r="M77" s="114" t="s">
        <v>306</v>
      </c>
    </row>
    <row r="78" spans="11:13">
      <c r="K78" s="114" t="s">
        <v>237</v>
      </c>
      <c r="M78" s="114" t="s">
        <v>313</v>
      </c>
    </row>
    <row r="79" spans="11:13">
      <c r="K79" s="114" t="s">
        <v>273</v>
      </c>
      <c r="M79" s="114" t="s">
        <v>372</v>
      </c>
    </row>
    <row r="80" spans="11:13">
      <c r="K80" s="114" t="s">
        <v>256</v>
      </c>
      <c r="M80" s="114" t="s">
        <v>371</v>
      </c>
    </row>
    <row r="81" spans="11:13">
      <c r="K81" s="114" t="s">
        <v>188</v>
      </c>
      <c r="M81" s="114" t="s">
        <v>370</v>
      </c>
    </row>
    <row r="82" spans="11:13">
      <c r="K82" s="114" t="s">
        <v>266</v>
      </c>
      <c r="M82" s="114" t="s">
        <v>368</v>
      </c>
    </row>
    <row r="83" spans="11:13">
      <c r="K83" s="114" t="s">
        <v>201</v>
      </c>
      <c r="M83" s="114" t="s">
        <v>369</v>
      </c>
    </row>
    <row r="84" spans="11:13">
      <c r="K84" s="114" t="s">
        <v>281</v>
      </c>
    </row>
    <row r="85" spans="11:13">
      <c r="K85" s="114" t="s">
        <v>205</v>
      </c>
    </row>
    <row r="86" spans="11:13">
      <c r="K86" s="114" t="s">
        <v>247</v>
      </c>
    </row>
    <row r="87" spans="11:13">
      <c r="K87" s="114" t="s">
        <v>274</v>
      </c>
    </row>
    <row r="88" spans="11:13">
      <c r="K88" s="114" t="s">
        <v>177</v>
      </c>
    </row>
    <row r="89" spans="11:13">
      <c r="K89" s="114" t="s">
        <v>275</v>
      </c>
    </row>
    <row r="90" spans="11:13">
      <c r="K90" s="114" t="s">
        <v>276</v>
      </c>
    </row>
    <row r="91" spans="11:13">
      <c r="K91" s="114" t="s">
        <v>172</v>
      </c>
    </row>
    <row r="92" spans="11:13">
      <c r="K92" s="114" t="s">
        <v>277</v>
      </c>
    </row>
    <row r="93" spans="11:13">
      <c r="K93" s="114" t="s">
        <v>278</v>
      </c>
    </row>
    <row r="94" spans="11:13">
      <c r="K94" s="114" t="s">
        <v>271</v>
      </c>
    </row>
    <row r="95" spans="11:13">
      <c r="K95" s="114" t="s">
        <v>262</v>
      </c>
    </row>
    <row r="96" spans="11:13">
      <c r="K96" s="114" t="s">
        <v>242</v>
      </c>
    </row>
    <row r="97" spans="11:11">
      <c r="K97" s="114" t="s">
        <v>248</v>
      </c>
    </row>
    <row r="98" spans="11:11">
      <c r="K98" s="114" t="s">
        <v>173</v>
      </c>
    </row>
    <row r="99" spans="11:11">
      <c r="K99" s="114" t="s">
        <v>193</v>
      </c>
    </row>
    <row r="100" spans="11:11">
      <c r="K100" s="114" t="s">
        <v>192</v>
      </c>
    </row>
    <row r="101" spans="11:11">
      <c r="K101" s="114" t="s">
        <v>234</v>
      </c>
    </row>
    <row r="102" spans="11:11">
      <c r="K102" s="114" t="s">
        <v>181</v>
      </c>
    </row>
    <row r="103" spans="11:11">
      <c r="K103" s="114" t="s">
        <v>174</v>
      </c>
    </row>
    <row r="104" spans="11:11">
      <c r="K104" s="114" t="s">
        <v>195</v>
      </c>
    </row>
    <row r="105" spans="11:11">
      <c r="K105" s="114" t="s">
        <v>241</v>
      </c>
    </row>
    <row r="106" spans="11:11">
      <c r="K106" s="114" t="s">
        <v>204</v>
      </c>
    </row>
    <row r="107" spans="11:11">
      <c r="K107" s="114" t="s">
        <v>171</v>
      </c>
    </row>
    <row r="108" spans="11:11">
      <c r="K108" s="114" t="s">
        <v>252</v>
      </c>
    </row>
    <row r="109" spans="11:11">
      <c r="K109" s="114" t="s">
        <v>194</v>
      </c>
    </row>
    <row r="110" spans="11:11">
      <c r="K110" s="114" t="s">
        <v>255</v>
      </c>
    </row>
    <row r="111" spans="11:11">
      <c r="K111" s="114" t="s">
        <v>185</v>
      </c>
    </row>
    <row r="112" spans="11:11">
      <c r="K112" s="114" t="s">
        <v>265</v>
      </c>
    </row>
    <row r="113" spans="11:11">
      <c r="K113" s="114" t="s">
        <v>200</v>
      </c>
    </row>
    <row r="114" spans="11:11">
      <c r="K114" s="114" t="s">
        <v>239</v>
      </c>
    </row>
    <row r="115" spans="11:11">
      <c r="K115" s="114" t="s">
        <v>196</v>
      </c>
    </row>
    <row r="116" spans="11:11">
      <c r="K116" s="114" t="s">
        <v>240</v>
      </c>
    </row>
    <row r="117" spans="11:11">
      <c r="K117" s="114" t="s">
        <v>183</v>
      </c>
    </row>
    <row r="118" spans="11:11">
      <c r="K118" s="114" t="s">
        <v>182</v>
      </c>
    </row>
    <row r="119" spans="11:11">
      <c r="K119" s="114" t="s">
        <v>197</v>
      </c>
    </row>
    <row r="120" spans="11:11">
      <c r="K120" s="114" t="s">
        <v>175</v>
      </c>
    </row>
    <row r="121" spans="11:11">
      <c r="K121" s="114" t="s">
        <v>178</v>
      </c>
    </row>
    <row r="122" spans="11:11">
      <c r="K122" s="114" t="s">
        <v>176</v>
      </c>
    </row>
    <row r="123" spans="11:11">
      <c r="K123" s="114" t="s">
        <v>258</v>
      </c>
    </row>
    <row r="124" spans="11:11">
      <c r="K124" s="114" t="s">
        <v>190</v>
      </c>
    </row>
    <row r="125" spans="11:11">
      <c r="K125" s="114" t="s">
        <v>203</v>
      </c>
    </row>
    <row r="126" spans="11:11">
      <c r="K126" s="114" t="s">
        <v>254</v>
      </c>
    </row>
    <row r="127" spans="11:11">
      <c r="K127" s="114" t="s">
        <v>264</v>
      </c>
    </row>
    <row r="128" spans="11:11">
      <c r="K128" s="114" t="s">
        <v>261</v>
      </c>
    </row>
    <row r="129" spans="11:11">
      <c r="K129" s="114" t="s">
        <v>270</v>
      </c>
    </row>
    <row r="130" spans="11:11">
      <c r="K130" s="114" t="s">
        <v>103</v>
      </c>
    </row>
    <row r="131" spans="11:11">
      <c r="K131" s="114" t="s">
        <v>170</v>
      </c>
    </row>
    <row r="132" spans="11:11">
      <c r="K132" s="114" t="s">
        <v>251</v>
      </c>
    </row>
    <row r="133" spans="11:11">
      <c r="K133" s="114" t="s">
        <v>280</v>
      </c>
    </row>
    <row r="134" spans="11:11">
      <c r="K134" s="114" t="s">
        <v>132</v>
      </c>
    </row>
    <row r="135" spans="11:11">
      <c r="K135" s="114" t="s">
        <v>127</v>
      </c>
    </row>
    <row r="136" spans="11:11">
      <c r="K136" s="114" t="s">
        <v>126</v>
      </c>
    </row>
    <row r="137" spans="11:11">
      <c r="K137" s="114" t="s">
        <v>125</v>
      </c>
    </row>
    <row r="138" spans="11:11">
      <c r="K138" s="114" t="s">
        <v>138</v>
      </c>
    </row>
    <row r="139" spans="11:11">
      <c r="K139" s="114" t="s">
        <v>136</v>
      </c>
    </row>
    <row r="140" spans="11:11">
      <c r="K140" s="114" t="s">
        <v>144</v>
      </c>
    </row>
    <row r="141" spans="11:11">
      <c r="K141" s="114" t="s">
        <v>135</v>
      </c>
    </row>
    <row r="142" spans="11:11">
      <c r="K142" s="114" t="s">
        <v>124</v>
      </c>
    </row>
    <row r="143" spans="11:11">
      <c r="K143" s="114" t="s">
        <v>139</v>
      </c>
    </row>
    <row r="144" spans="11:11">
      <c r="K144" s="114" t="s">
        <v>133</v>
      </c>
    </row>
    <row r="145" spans="11:11">
      <c r="K145" s="114" t="s">
        <v>123</v>
      </c>
    </row>
    <row r="146" spans="11:11">
      <c r="K146" s="114" t="s">
        <v>145</v>
      </c>
    </row>
    <row r="147" spans="11:11">
      <c r="K147" s="114" t="s">
        <v>130</v>
      </c>
    </row>
    <row r="148" spans="11:11">
      <c r="K148" s="114" t="s">
        <v>143</v>
      </c>
    </row>
    <row r="149" spans="11:11">
      <c r="K149" s="114" t="s">
        <v>128</v>
      </c>
    </row>
    <row r="150" spans="11:11">
      <c r="K150" s="114" t="s">
        <v>137</v>
      </c>
    </row>
    <row r="151" spans="11:11">
      <c r="K151" s="114" t="s">
        <v>131</v>
      </c>
    </row>
    <row r="152" spans="11:11">
      <c r="K152" s="114" t="s">
        <v>142</v>
      </c>
    </row>
    <row r="153" spans="11:11">
      <c r="K153" s="114" t="s">
        <v>141</v>
      </c>
    </row>
    <row r="154" spans="11:11">
      <c r="K154" s="114" t="s">
        <v>146</v>
      </c>
    </row>
    <row r="155" spans="11:11">
      <c r="K155" s="114" t="s">
        <v>147</v>
      </c>
    </row>
    <row r="156" spans="11:11">
      <c r="K156" s="114" t="s">
        <v>121</v>
      </c>
    </row>
    <row r="157" spans="11:11">
      <c r="K157" s="114" t="s">
        <v>140</v>
      </c>
    </row>
    <row r="158" spans="11:11">
      <c r="K158" s="114" t="s">
        <v>122</v>
      </c>
    </row>
    <row r="159" spans="11:11">
      <c r="K159" s="114" t="s">
        <v>129</v>
      </c>
    </row>
    <row r="160" spans="11:11">
      <c r="K160" s="114" t="s">
        <v>134</v>
      </c>
    </row>
    <row r="161" spans="11:11">
      <c r="K161" s="114" t="s">
        <v>245</v>
      </c>
    </row>
    <row r="162" spans="11:11">
      <c r="K162" s="114" t="s">
        <v>243</v>
      </c>
    </row>
    <row r="163" spans="11:11">
      <c r="K163" s="114" t="s">
        <v>244</v>
      </c>
    </row>
    <row r="164" spans="11:11" ht="17">
      <c r="K164"/>
    </row>
  </sheetData>
  <sheetProtection algorithmName="SHA-512" hashValue="XN2bd92yMqQoVTt4vbNXpdFNY6F4T0j1KYVizCXKPuKKsO+edtuS3tr+b4KGKWL8CkuLRMAPaVBe5lJn3x2jrw==" saltValue="TKVfTED+036p29Ubi6uSLQ==" spinCount="100000" sheet="1" objects="1" scenarios="1"/>
  <sortState xmlns:xlrd2="http://schemas.microsoft.com/office/spreadsheetml/2017/richdata2" ref="AJ2:AJ3">
    <sortCondition ref="AJ2:AJ3"/>
  </sortState>
  <phoneticPr fontId="25"/>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88AEF9F7684A4ABAB53AD8C34263E0" ma:contentTypeVersion="8" ma:contentTypeDescription="Create a new document." ma:contentTypeScope="" ma:versionID="dacff700d9bd854d1e87f75ffe10033e">
  <xsd:schema xmlns:xsd="http://www.w3.org/2001/XMLSchema" xmlns:xs="http://www.w3.org/2001/XMLSchema" xmlns:p="http://schemas.microsoft.com/office/2006/metadata/properties" xmlns:ns2="f400cbfd-4034-41bf-afa5-12d64988603c" targetNamespace="http://schemas.microsoft.com/office/2006/metadata/properties" ma:root="true" ma:fieldsID="8a327a5f5b7d86cb95c58ffbd3765163" ns2:_="">
    <xsd:import namespace="f400cbfd-4034-41bf-afa5-12d6498860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00cbfd-4034-41bf-afa5-12d6498860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D9554E-6B86-4F93-A910-9C6B3D5D0433}">
  <ds:schemaRefs>
    <ds:schemaRef ds:uri="http://purl.org/dc/elements/1.1/"/>
    <ds:schemaRef ds:uri="http://schemas.microsoft.com/office/2006/documentManagement/types"/>
    <ds:schemaRef ds:uri="http://purl.org/dc/terms/"/>
    <ds:schemaRef ds:uri="http://schemas.microsoft.com/office/infopath/2007/PartnerControls"/>
    <ds:schemaRef ds:uri="http://www.w3.org/XML/1998/namespace"/>
    <ds:schemaRef ds:uri="http://purl.org/dc/dcmitype/"/>
    <ds:schemaRef ds:uri="http://schemas.openxmlformats.org/package/2006/metadata/core-properties"/>
    <ds:schemaRef ds:uri="f400cbfd-4034-41bf-afa5-12d64988603c"/>
    <ds:schemaRef ds:uri="http://schemas.microsoft.com/office/2006/metadata/properties"/>
  </ds:schemaRefs>
</ds:datastoreItem>
</file>

<file path=customXml/itemProps2.xml><?xml version="1.0" encoding="utf-8"?>
<ds:datastoreItem xmlns:ds="http://schemas.openxmlformats.org/officeDocument/2006/customXml" ds:itemID="{2D247D0D-5CCE-44CA-9862-2B82E4118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00cbfd-4034-41bf-afa5-12d6498860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52740B-BD47-4806-B705-BE83B59027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25</vt:i4>
      </vt:variant>
    </vt:vector>
  </HeadingPairs>
  <TitlesOfParts>
    <vt:vector size="30" baseType="lpstr">
      <vt:lpstr>収支計画書（J-LOD3） (税込)</vt:lpstr>
      <vt:lpstr>（別添）収支計画明細 (J-LOD3) </vt:lpstr>
      <vt:lpstr>収支計画書（記入例_音楽_税込）</vt:lpstr>
      <vt:lpstr>（別添）収支計画明細 (記入例_音楽)</vt:lpstr>
      <vt:lpstr>プルダウン一覧</vt:lpstr>
      <vt:lpstr>イベント広告・宣伝費</vt:lpstr>
      <vt:lpstr>チケット販売関係費_払戻し手数料を含む</vt:lpstr>
      <vt:lpstr>運営スタッフ費</vt:lpstr>
      <vt:lpstr>運営関係費</vt:lpstr>
      <vt:lpstr>運搬費</vt:lpstr>
      <vt:lpstr>映像撮影費</vt:lpstr>
      <vt:lpstr>演出関係費</vt:lpstr>
      <vt:lpstr>会場関係費</vt:lpstr>
      <vt:lpstr>会場施設使用料</vt:lpstr>
      <vt:lpstr>感染予防対策費</vt:lpstr>
      <vt:lpstr>経理書面確認費_税理士・公認会計士</vt:lpstr>
      <vt:lpstr>権利使用料</vt:lpstr>
      <vt:lpstr>交通費・宿泊費</vt:lpstr>
      <vt:lpstr>施設維持費_自社所有の場合の会場のみ</vt:lpstr>
      <vt:lpstr>収入</vt:lpstr>
      <vt:lpstr>出演関係費</vt:lpstr>
      <vt:lpstr>出演料</vt:lpstr>
      <vt:lpstr>書面作成代行費_行政書士等</vt:lpstr>
      <vt:lpstr>申請・報告に関する費用</vt:lpstr>
      <vt:lpstr>制作関係費</vt:lpstr>
      <vt:lpstr>配信関係費</vt:lpstr>
      <vt:lpstr>付帯設備費</vt:lpstr>
      <vt:lpstr>舞台スタッフ費用</vt:lpstr>
      <vt:lpstr>舞台制作費</vt:lpstr>
      <vt:lpstr>保険料</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2022-03-25T07:44:07Z</cp:lastPrinted>
  <dcterms:created xsi:type="dcterms:W3CDTF">2020-05-18T13:02:51Z</dcterms:created>
  <dcterms:modified xsi:type="dcterms:W3CDTF">2022-04-28T10:55:23Z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0x0101001488AEF9F7684A4ABAB53AD8C34263E0</vt:lpwstr>
  </property>
  <property fmtid="{D5CDD505-2E9C-101B-9397-08002B2CF9AE}" pid="3" name="MSIP_Label_ea60d57e-af5b-4752-ac57-3e4f28ca11dc_Enabled">
    <vt:lpwstr>true</vt:lpwstr>
  </property>
  <property fmtid="{D5CDD505-2E9C-101B-9397-08002B2CF9AE}" pid="4" name="MSIP_Label_ea60d57e-af5b-4752-ac57-3e4f28ca11dc_SetDate">
    <vt:lpwstr>2022-03-04T00:33:16Z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178ebf27-b398-45c0-ab5e-50342de33e4d</vt:lpwstr>
  </property>
  <property fmtid="{D5CDD505-2E9C-101B-9397-08002B2CF9AE}" pid="9" name="MSIP_Label_ea60d57e-af5b-4752-ac57-3e4f28ca11dc_ContentBits">
    <vt:lpwstr>0</vt:lpwstr>
  </property>
  <property fmtid="{D5CDD505-2E9C-101B-9397-08002B2CF9AE}" pid="10" name="ComplianceAssetId">
    <vt:lpwstr/>
  </property>
  <property fmtid="{D5CDD505-2E9C-101B-9397-08002B2CF9AE}" pid="11" name="_ExtendedDescription">
    <vt:lpwstr/>
  </property>
  <property fmtid="{D5CDD505-2E9C-101B-9397-08002B2CF9AE}" pid="12" name="TriggerFlowInfo">
    <vt:lpwstr/>
  </property>
</Properties>
</file>