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7741759B-74F1-4B89-9D94-6B58FC03AD32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収支計画書（1公演用）" sheetId="2" r:id="rId1"/>
    <sheet name="（別添）収支計画明細 （1公演用）" sheetId="12" r:id="rId2"/>
    <sheet name="非表示_プルダウン選択肢" sheetId="11" state="hidden" r:id="rId3"/>
  </sheets>
  <definedNames>
    <definedName name="_xlnm.Print_Area" localSheetId="1">'（別添）収支計画明細 （1公演用）'!$A$1:$G$49</definedName>
    <definedName name="_xlnm.Print_Area" localSheetId="0">'収支計画書（1公演用）'!$A$1:$P$52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2" l="1"/>
  <c r="T11" i="2" l="1"/>
  <c r="T10" i="2"/>
  <c r="T12" i="2"/>
  <c r="R16" i="2" s="1"/>
  <c r="R12" i="2"/>
  <c r="R15" i="2" s="1"/>
  <c r="R11" i="2"/>
  <c r="R10" i="2"/>
  <c r="R14" i="2" l="1"/>
  <c r="R17" i="2" l="1"/>
  <c r="F9" i="12" l="1"/>
  <c r="I4" i="12" l="1"/>
  <c r="F45" i="12" l="1"/>
  <c r="K6" i="12" s="1"/>
  <c r="I10" i="12" s="1"/>
  <c r="F40" i="12"/>
  <c r="I6" i="12" s="1"/>
  <c r="I9" i="12" s="1"/>
  <c r="F33" i="12"/>
  <c r="K5" i="12" s="1"/>
  <c r="F24" i="12"/>
  <c r="I5" i="12" s="1"/>
  <c r="F18" i="12"/>
  <c r="K4" i="12" l="1"/>
  <c r="I8" i="12" s="1"/>
  <c r="F47" i="12"/>
  <c r="M32" i="2"/>
  <c r="E49" i="2" s="1"/>
  <c r="E50" i="2" s="1"/>
  <c r="G32" i="2"/>
  <c r="E48" i="2" s="1"/>
  <c r="G44" i="2" l="1"/>
</calcChain>
</file>

<file path=xl/sharedStrings.xml><?xml version="1.0" encoding="utf-8"?>
<sst xmlns="http://schemas.openxmlformats.org/spreadsheetml/2006/main" count="241" uniqueCount="153">
  <si>
    <t>備考</t>
    <rPh sb="0" eb="2">
      <t>ビコウ</t>
    </rPh>
    <phoneticPr fontId="2"/>
  </si>
  <si>
    <t>主な経費内容</t>
    <rPh sb="0" eb="1">
      <t>オモナケイヒ</t>
    </rPh>
    <rPh sb="4" eb="6">
      <t>ナイヨウ</t>
    </rPh>
    <phoneticPr fontId="2"/>
  </si>
  <si>
    <t>支払先名称</t>
    <rPh sb="0" eb="3">
      <t>シハライサキ</t>
    </rPh>
    <rPh sb="3" eb="5">
      <t>メイショウ</t>
    </rPh>
    <phoneticPr fontId="2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</si>
  <si>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</si>
  <si>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</si>
  <si>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（Ｃ）事業収入→</t>
    <rPh sb="5" eb="7">
      <t>シュウニュウ</t>
    </rPh>
    <phoneticPr fontId="1"/>
  </si>
  <si>
    <t>NO</t>
    <phoneticPr fontId="2"/>
  </si>
  <si>
    <t>事業者名</t>
    <rPh sb="0" eb="4">
      <t>ジギョウシャメイ</t>
    </rPh>
    <phoneticPr fontId="1"/>
  </si>
  <si>
    <t>事業管理番号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</si>
  <si>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</si>
  <si>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</si>
  <si>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</si>
  <si>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</si>
  <si>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</si>
  <si>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入場料等</t>
    <rPh sb="0" eb="3">
      <t>ニュウジョウリョウナド</t>
    </rPh>
    <rPh sb="3" eb="4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</si>
  <si>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</si>
  <si>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</si>
  <si>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</si>
  <si>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</si>
  <si>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</si>
  <si>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その他</t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</si>
  <si>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</si>
  <si>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収支計画書</t>
    <rPh sb="0" eb="5">
      <t>シュウシ</t>
    </rPh>
    <phoneticPr fontId="1"/>
  </si>
  <si>
    <t>補助率</t>
    <rPh sb="0" eb="3">
      <t>ホジョリツ</t>
    </rPh>
    <phoneticPr fontId="1"/>
  </si>
  <si>
    <t>２分の１</t>
  </si>
  <si>
    <t>【対象外経費】</t>
  </si>
  <si>
    <t>【収入】</t>
    <rPh sb="1" eb="3">
      <t>シュウニュウ</t>
    </rPh>
    <phoneticPr fontId="1"/>
  </si>
  <si>
    <t>【対象経費】</t>
  </si>
  <si>
    <t>　　 　（Ｂ）補助希望対象経費→</t>
    <phoneticPr fontId="1"/>
  </si>
  <si>
    <t>入場料等</t>
    <rPh sb="0" eb="2">
      <t>ニュウジョウ</t>
    </rPh>
    <rPh sb="2" eb="3">
      <t>シュッテンリョウ</t>
    </rPh>
    <rPh sb="3" eb="4">
      <t>ナド</t>
    </rPh>
    <phoneticPr fontId="1"/>
  </si>
  <si>
    <t>公演名</t>
    <rPh sb="0" eb="3">
      <t>コウエn</t>
    </rPh>
    <phoneticPr fontId="1"/>
  </si>
  <si>
    <t>補助希望対象（総額）
経費</t>
    <rPh sb="0" eb="6">
      <t>ホジョタイショウ</t>
    </rPh>
    <rPh sb="7" eb="9">
      <t>ソウガク</t>
    </rPh>
    <rPh sb="11" eb="13">
      <t>ソウケイヒ</t>
    </rPh>
    <phoneticPr fontId="1"/>
  </si>
  <si>
    <t>補助希望額（総額）</t>
    <rPh sb="0" eb="2">
      <t>ホジョ</t>
    </rPh>
    <rPh sb="2" eb="4">
      <t>キボウ</t>
    </rPh>
    <rPh sb="4" eb="5">
      <t>ガク</t>
    </rPh>
    <rPh sb="6" eb="8">
      <t>ソウガク</t>
    </rPh>
    <phoneticPr fontId="1"/>
  </si>
  <si>
    <t>NO</t>
  </si>
  <si>
    <t>主な経費項目</t>
    <rPh sb="0" eb="1">
      <t>オモナケイヒ</t>
    </rPh>
    <rPh sb="4" eb="6">
      <t>コウモク</t>
    </rPh>
    <phoneticPr fontId="2"/>
  </si>
  <si>
    <t>内容</t>
    <rPh sb="0" eb="2">
      <t>ナイヨウ</t>
    </rPh>
    <phoneticPr fontId="25"/>
  </si>
  <si>
    <t>公演開始日</t>
    <rPh sb="0" eb="2">
      <t>コウエン</t>
    </rPh>
    <rPh sb="2" eb="5">
      <t>カイシビ</t>
    </rPh>
    <phoneticPr fontId="2"/>
  </si>
  <si>
    <t>総額</t>
    <rPh sb="0" eb="2">
      <t>ソウガク</t>
    </rPh>
    <phoneticPr fontId="25"/>
  </si>
  <si>
    <t>費用種別</t>
    <phoneticPr fontId="25"/>
  </si>
  <si>
    <t>動画配信
予定日</t>
    <rPh sb="0" eb="2">
      <t>ドウガ</t>
    </rPh>
    <rPh sb="2" eb="4">
      <t>ハイシン</t>
    </rPh>
    <rPh sb="5" eb="8">
      <t>ヨテイビ</t>
    </rPh>
    <phoneticPr fontId="1"/>
  </si>
  <si>
    <r>
      <t xml:space="preserve">事業完了
予定日
</t>
    </r>
    <r>
      <rPr>
        <sz val="12"/>
        <rFont val="ＭＳ Ｐゴシック"/>
        <family val="3"/>
        <charset val="128"/>
      </rPr>
      <t>(自動入力)</t>
    </r>
    <rPh sb="0" eb="4">
      <t>ジギョウカンリョウイニ</t>
    </rPh>
    <rPh sb="5" eb="7">
      <t>ヨテイ</t>
    </rPh>
    <rPh sb="7" eb="8">
      <t>ヒ</t>
    </rPh>
    <rPh sb="10" eb="12">
      <t>ジドウ</t>
    </rPh>
    <rPh sb="12" eb="14">
      <t>ニュウリョク</t>
    </rPh>
    <phoneticPr fontId="1"/>
  </si>
  <si>
    <t>収支計画明細</t>
    <phoneticPr fontId="25"/>
  </si>
  <si>
    <t>入場料等</t>
  </si>
  <si>
    <t>出演関係費</t>
    <rPh sb="0" eb="5">
      <t>シュテゥ</t>
    </rPh>
    <phoneticPr fontId="1"/>
  </si>
  <si>
    <t>物販等</t>
  </si>
  <si>
    <t>制作関係費</t>
    <rPh sb="0" eb="5">
      <t>セイサク</t>
    </rPh>
    <phoneticPr fontId="1"/>
  </si>
  <si>
    <t>協賛金等</t>
  </si>
  <si>
    <t>会場関係費</t>
    <rPh sb="0" eb="5">
      <t>カイジヨ</t>
    </rPh>
    <phoneticPr fontId="1"/>
  </si>
  <si>
    <t>他の公的な補助金・助成金</t>
  </si>
  <si>
    <t>運営関係費</t>
    <rPh sb="0" eb="5">
      <t>ウンエイ</t>
    </rPh>
    <phoneticPr fontId="1"/>
  </si>
  <si>
    <t>その他</t>
  </si>
  <si>
    <t>申請・報告に関する費用</t>
    <rPh sb="0" eb="2">
      <t>シンセイ</t>
    </rPh>
    <rPh sb="3" eb="5">
      <t>ホウコク</t>
    </rPh>
    <rPh sb="6" eb="7">
      <t>カンス</t>
    </rPh>
    <rPh sb="9" eb="11">
      <t>ヒヨウ</t>
    </rPh>
    <phoneticPr fontId="25"/>
  </si>
  <si>
    <t>■出演関係費</t>
    <phoneticPr fontId="25"/>
  </si>
  <si>
    <t>■制作関係費</t>
    <phoneticPr fontId="25"/>
  </si>
  <si>
    <t>■会場関係費</t>
    <phoneticPr fontId="25"/>
  </si>
  <si>
    <t>■運営関係費</t>
    <phoneticPr fontId="25"/>
  </si>
  <si>
    <t>■映像制作配信費</t>
    <phoneticPr fontId="25"/>
  </si>
  <si>
    <t>■申請・報告に関する費用</t>
    <phoneticPr fontId="25"/>
  </si>
  <si>
    <t>映像制作配信費</t>
    <rPh sb="0" eb="2">
      <t>エイゾウ</t>
    </rPh>
    <rPh sb="2" eb="4">
      <t>セイサク</t>
    </rPh>
    <rPh sb="4" eb="6">
      <t>ハイシン</t>
    </rPh>
    <rPh sb="6" eb="7">
      <t>ヒ</t>
    </rPh>
    <phoneticPr fontId="1"/>
  </si>
  <si>
    <t>※事務局確認用ですので、ご入力いただく必要はございません</t>
    <phoneticPr fontId="25"/>
  </si>
  <si>
    <t>出演関係費</t>
    <phoneticPr fontId="25"/>
  </si>
  <si>
    <t>制作関係費</t>
    <phoneticPr fontId="25"/>
  </si>
  <si>
    <t>会場関係費</t>
    <phoneticPr fontId="25"/>
  </si>
  <si>
    <t>運営関係費</t>
    <phoneticPr fontId="25"/>
  </si>
  <si>
    <t>映像制作配信費</t>
  </si>
  <si>
    <t>申請・報告に関する費用</t>
    <phoneticPr fontId="25"/>
  </si>
  <si>
    <t>■補助対象経費</t>
    <rPh sb="1" eb="3">
      <t>ホジョ</t>
    </rPh>
    <rPh sb="3" eb="5">
      <t>タイショウ</t>
    </rPh>
    <rPh sb="5" eb="7">
      <t>ケイヒ</t>
    </rPh>
    <phoneticPr fontId="25"/>
  </si>
  <si>
    <t>a）公演関係経費</t>
    <phoneticPr fontId="25"/>
  </si>
  <si>
    <t>b）動画関係経費</t>
    <phoneticPr fontId="25"/>
  </si>
  <si>
    <t>c）書類（申請書類等）作成経費</t>
    <phoneticPr fontId="25"/>
  </si>
  <si>
    <t>■費用種別ごとの合計値</t>
    <phoneticPr fontId="25"/>
  </si>
  <si>
    <t>明細の合計額</t>
    <rPh sb="0" eb="2">
      <t>メイサイ</t>
    </rPh>
    <rPh sb="3" eb="5">
      <t>ゴウケイ</t>
    </rPh>
    <rPh sb="5" eb="6">
      <t>ガク</t>
    </rPh>
    <phoneticPr fontId="25"/>
  </si>
  <si>
    <t>株式会社△△△△</t>
    <phoneticPr fontId="1"/>
  </si>
  <si>
    <t>△△△△△△△△</t>
  </si>
  <si>
    <t>XXX事務所</t>
    <rPh sb="3" eb="5">
      <t>ジム</t>
    </rPh>
    <rPh sb="5" eb="6">
      <t>ショ</t>
    </rPh>
    <phoneticPr fontId="24"/>
  </si>
  <si>
    <t>出演料</t>
    <rPh sb="0" eb="2">
      <t>シュツエン</t>
    </rPh>
    <rPh sb="2" eb="3">
      <t>リョウ</t>
    </rPh>
    <phoneticPr fontId="1"/>
  </si>
  <si>
    <t>・明細は別途添付</t>
    <rPh sb="1" eb="3">
      <t>メイサイ</t>
    </rPh>
    <rPh sb="4" eb="6">
      <t>ベット</t>
    </rPh>
    <rPh sb="6" eb="8">
      <t>テンプ</t>
    </rPh>
    <phoneticPr fontId="1"/>
  </si>
  <si>
    <t>H社</t>
    <rPh sb="1" eb="2">
      <t>sy</t>
    </rPh>
    <phoneticPr fontId="24"/>
  </si>
  <si>
    <t>公演広告・宣伝費</t>
    <phoneticPr fontId="1"/>
  </si>
  <si>
    <t>J社</t>
    <rPh sb="1" eb="2">
      <t>sy</t>
    </rPh>
    <phoneticPr fontId="24"/>
  </si>
  <si>
    <t>会場施設使用料</t>
    <phoneticPr fontId="1"/>
  </si>
  <si>
    <t>付帯設備費</t>
    <phoneticPr fontId="1"/>
  </si>
  <si>
    <t>照明・音響</t>
    <rPh sb="0" eb="2">
      <t>ショウメイ</t>
    </rPh>
    <rPh sb="3" eb="5">
      <t>オンキョウ</t>
    </rPh>
    <phoneticPr fontId="1"/>
  </si>
  <si>
    <t>M社</t>
    <rPh sb="1" eb="2">
      <t>シャ</t>
    </rPh>
    <phoneticPr fontId="1"/>
  </si>
  <si>
    <t>運営スタッフ費</t>
    <phoneticPr fontId="1"/>
  </si>
  <si>
    <t>N社</t>
    <rPh sb="1" eb="2">
      <t>シャ</t>
    </rPh>
    <phoneticPr fontId="1"/>
  </si>
  <si>
    <t>チケット販売関係費</t>
    <phoneticPr fontId="1"/>
  </si>
  <si>
    <t>O社</t>
    <rPh sb="1" eb="2">
      <t>シャ</t>
    </rPh>
    <phoneticPr fontId="1"/>
  </si>
  <si>
    <t>映像収録費</t>
    <phoneticPr fontId="1"/>
  </si>
  <si>
    <t>Q社</t>
    <rPh sb="1" eb="2">
      <t>シャ</t>
    </rPh>
    <phoneticPr fontId="1"/>
  </si>
  <si>
    <t>感染予防対策費</t>
    <phoneticPr fontId="1"/>
  </si>
  <si>
    <t>マスク、消毒液代、フェイスシールド</t>
    <phoneticPr fontId="1"/>
  </si>
  <si>
    <t>U社</t>
    <rPh sb="1" eb="2">
      <t>シャ</t>
    </rPh>
    <phoneticPr fontId="1"/>
  </si>
  <si>
    <t>翻訳費</t>
    <phoneticPr fontId="1"/>
  </si>
  <si>
    <t xml:space="preserve">・明細は別途添付
</t>
    <rPh sb="1" eb="3">
      <t>メイサイ</t>
    </rPh>
    <rPh sb="4" eb="6">
      <t>ベット</t>
    </rPh>
    <rPh sb="6" eb="8">
      <t>テンプ</t>
    </rPh>
    <phoneticPr fontId="1"/>
  </si>
  <si>
    <t>V社</t>
    <rPh sb="1" eb="2">
      <t>シャ</t>
    </rPh>
    <phoneticPr fontId="1"/>
  </si>
  <si>
    <t>字幕・吹替費</t>
    <rPh sb="5" eb="6">
      <t>ヒ</t>
    </rPh>
    <phoneticPr fontId="1"/>
  </si>
  <si>
    <t>W社</t>
    <rPh sb="1" eb="2">
      <t>シャ</t>
    </rPh>
    <phoneticPr fontId="1"/>
  </si>
  <si>
    <t>配信費</t>
    <rPh sb="0" eb="3">
      <t>ハイシn</t>
    </rPh>
    <phoneticPr fontId="1"/>
  </si>
  <si>
    <t>XX税理士事務所</t>
    <rPh sb="2" eb="5">
      <t>ゼイリ</t>
    </rPh>
    <rPh sb="5" eb="7">
      <t>ジム</t>
    </rPh>
    <rPh sb="7" eb="8">
      <t>ショ</t>
    </rPh>
    <phoneticPr fontId="1"/>
  </si>
  <si>
    <t>経理書面確認費</t>
    <phoneticPr fontId="1"/>
  </si>
  <si>
    <t>株式会社△△△△</t>
    <rPh sb="3" eb="4">
      <t>シャ</t>
    </rPh>
    <phoneticPr fontId="1"/>
  </si>
  <si>
    <t>社内人件費</t>
    <phoneticPr fontId="1"/>
  </si>
  <si>
    <t>通常の社員やアルバイトなどの給与</t>
    <phoneticPr fontId="1"/>
  </si>
  <si>
    <t>Z05社</t>
    <rPh sb="3" eb="4">
      <t>シャ</t>
    </rPh>
    <phoneticPr fontId="1"/>
  </si>
  <si>
    <t>物販・飲食関係費</t>
    <phoneticPr fontId="1"/>
  </si>
  <si>
    <t>楽屋雑貨費、打ち上げ費、飲食に係る経費</t>
    <phoneticPr fontId="1"/>
  </si>
  <si>
    <t>消費税</t>
    <rPh sb="0" eb="3">
      <t>ショウヒ</t>
    </rPh>
    <phoneticPr fontId="1"/>
  </si>
  <si>
    <t>来場者</t>
    <rPh sb="0" eb="3">
      <t>ライジョウ</t>
    </rPh>
    <phoneticPr fontId="1"/>
  </si>
  <si>
    <t>5,000円 X 500人</t>
    <rPh sb="5" eb="6">
      <t>エn</t>
    </rPh>
    <rPh sb="12" eb="13">
      <t>ニn</t>
    </rPh>
    <phoneticPr fontId="1"/>
  </si>
  <si>
    <t>XXX事務所</t>
  </si>
  <si>
    <t>出演料、落語家</t>
    <rPh sb="0" eb="2">
      <t>シュツエン</t>
    </rPh>
    <rPh sb="2" eb="3">
      <t>リョウ</t>
    </rPh>
    <rPh sb="4" eb="7">
      <t>ラクゴカ</t>
    </rPh>
    <phoneticPr fontId="25"/>
  </si>
  <si>
    <t>落語家A（一回）</t>
    <rPh sb="0" eb="3">
      <t>ラク</t>
    </rPh>
    <rPh sb="5" eb="7">
      <t>イッカイ</t>
    </rPh>
    <phoneticPr fontId="25"/>
  </si>
  <si>
    <t>落語家B（一回）</t>
    <rPh sb="0" eb="3">
      <t>ラクゴ</t>
    </rPh>
    <rPh sb="6" eb="7">
      <t>カイ</t>
    </rPh>
    <phoneticPr fontId="25"/>
  </si>
  <si>
    <t>落語家C（一回）</t>
    <rPh sb="0" eb="3">
      <t>ラクゴカ</t>
    </rPh>
    <rPh sb="6" eb="7">
      <t>カイ</t>
    </rPh>
    <phoneticPr fontId="25"/>
  </si>
  <si>
    <t>落語家D（一回）</t>
    <rPh sb="0" eb="3">
      <t>ラクゴカ</t>
    </rPh>
    <rPh sb="6" eb="7">
      <t>カイ</t>
    </rPh>
    <phoneticPr fontId="25"/>
  </si>
  <si>
    <t>出演料</t>
    <rPh sb="0" eb="1">
      <t>シュテゥ</t>
    </rPh>
    <phoneticPr fontId="25"/>
  </si>
  <si>
    <t>お囃子（一回）</t>
    <rPh sb="4" eb="6">
      <t>イッカイ</t>
    </rPh>
    <phoneticPr fontId="25"/>
  </si>
  <si>
    <t>H社</t>
    <rPh sb="1" eb="2">
      <t>シャ</t>
    </rPh>
    <phoneticPr fontId="25"/>
  </si>
  <si>
    <t>公演広告・宣伝費</t>
    <phoneticPr fontId="25"/>
  </si>
  <si>
    <t>広告出稿費（フリーペーパー）</t>
    <phoneticPr fontId="25"/>
  </si>
  <si>
    <t>広告宣伝費（新聞、雑誌、映像、駅貼り、宣伝デザイン料）</t>
  </si>
  <si>
    <t>Web広告（30,000円 x 5媒体）</t>
    <rPh sb="12" eb="13">
      <t>エn</t>
    </rPh>
    <rPh sb="17" eb="19">
      <t>バイタイ</t>
    </rPh>
    <phoneticPr fontId="25"/>
  </si>
  <si>
    <t>印刷料（チラシ2,000枚）</t>
    <rPh sb="12" eb="13">
      <t xml:space="preserve">マイ </t>
    </rPh>
    <phoneticPr fontId="25"/>
  </si>
  <si>
    <t>無料配布のプログラムの原稿執筆謝金
（10,000円×1名）</t>
    <phoneticPr fontId="25"/>
  </si>
  <si>
    <t>J社</t>
    <rPh sb="1" eb="2">
      <t>シャ</t>
    </rPh>
    <phoneticPr fontId="25"/>
  </si>
  <si>
    <t>会場施設使用料</t>
    <rPh sb="0" eb="6">
      <t>カイジョウ</t>
    </rPh>
    <rPh sb="6" eb="7">
      <t>リョウ</t>
    </rPh>
    <phoneticPr fontId="25"/>
  </si>
  <si>
    <t>会場使用料</t>
    <rPh sb="0" eb="2">
      <t>カイジョウ</t>
    </rPh>
    <rPh sb="2" eb="5">
      <t>シヨウ</t>
    </rPh>
    <phoneticPr fontId="25"/>
  </si>
  <si>
    <t>付帯設備費</t>
    <rPh sb="0" eb="4">
      <t>フタイセツビ</t>
    </rPh>
    <rPh sb="4" eb="5">
      <t>ヒヨウ</t>
    </rPh>
    <phoneticPr fontId="25"/>
  </si>
  <si>
    <t>付帯設備使用料（照明・音響）</t>
    <rPh sb="0" eb="4">
      <t>フタイセテゥ</t>
    </rPh>
    <rPh sb="4" eb="7">
      <t>シヨウ</t>
    </rPh>
    <rPh sb="8" eb="10">
      <t>ショウメイ</t>
    </rPh>
    <rPh sb="11" eb="13">
      <t>オンキョウ</t>
    </rPh>
    <phoneticPr fontId="25"/>
  </si>
  <si>
    <t>M社</t>
    <rPh sb="1" eb="2">
      <t>シャ</t>
    </rPh>
    <phoneticPr fontId="25"/>
  </si>
  <si>
    <t>運営スタッフ費</t>
    <phoneticPr fontId="25"/>
  </si>
  <si>
    <t>アルバイト代（劇場案内、運営スタッフ）
（10,000円×2名）</t>
    <phoneticPr fontId="25"/>
  </si>
  <si>
    <t>N社</t>
    <rPh sb="1" eb="2">
      <t>シャ</t>
    </rPh>
    <phoneticPr fontId="25"/>
  </si>
  <si>
    <t>チケット販売関係費</t>
    <phoneticPr fontId="25"/>
  </si>
  <si>
    <t>チケット販売手数料（5,000円X10%X500人）</t>
    <rPh sb="24" eb="25">
      <t>ニn</t>
    </rPh>
    <phoneticPr fontId="25"/>
  </si>
  <si>
    <t>R社</t>
    <rPh sb="1" eb="2">
      <t>シャ</t>
    </rPh>
    <phoneticPr fontId="25"/>
  </si>
  <si>
    <t>映像収録費</t>
    <phoneticPr fontId="25"/>
  </si>
  <si>
    <t>録画費</t>
    <phoneticPr fontId="25"/>
  </si>
  <si>
    <t>カメラマン費用（100,000円×2名）</t>
    <rPh sb="18" eb="19">
      <t>メイ</t>
    </rPh>
    <phoneticPr fontId="25"/>
  </si>
  <si>
    <t>S社</t>
    <rPh sb="1" eb="2">
      <t xml:space="preserve">シャ </t>
    </rPh>
    <phoneticPr fontId="25"/>
  </si>
  <si>
    <t>感染予防対策費</t>
    <rPh sb="0" eb="2">
      <t>カンセn</t>
    </rPh>
    <rPh sb="2" eb="4">
      <t>ヨボウ</t>
    </rPh>
    <rPh sb="4" eb="7">
      <t>タイサク</t>
    </rPh>
    <phoneticPr fontId="25"/>
  </si>
  <si>
    <t>マスク、消毒液代、フェイスシールド</t>
    <rPh sb="4" eb="7">
      <t>ショウドク</t>
    </rPh>
    <rPh sb="7" eb="8">
      <t xml:space="preserve">ダイ </t>
    </rPh>
    <phoneticPr fontId="25"/>
  </si>
  <si>
    <t>W社</t>
    <rPh sb="1" eb="2">
      <t>シャ</t>
    </rPh>
    <phoneticPr fontId="25"/>
  </si>
  <si>
    <t>字幕・吹替費</t>
    <rPh sb="0" eb="2">
      <t>ジマク</t>
    </rPh>
    <rPh sb="3" eb="4">
      <t>フキ</t>
    </rPh>
    <phoneticPr fontId="25"/>
  </si>
  <si>
    <t>翻訳費　（10,000文字 X 15円</t>
    <rPh sb="0" eb="2">
      <t>ホニャクヒ</t>
    </rPh>
    <rPh sb="2" eb="3">
      <t>ヒヨウ</t>
    </rPh>
    <rPh sb="11" eb="13">
      <t>モジ</t>
    </rPh>
    <rPh sb="18" eb="19">
      <t>１５エn</t>
    </rPh>
    <phoneticPr fontId="25"/>
  </si>
  <si>
    <t>吹替費　（15,000円 X 4h）</t>
    <rPh sb="0" eb="2">
      <t>フキカエ</t>
    </rPh>
    <rPh sb="2" eb="3">
      <t>h</t>
    </rPh>
    <rPh sb="11" eb="12">
      <t>エn</t>
    </rPh>
    <phoneticPr fontId="25"/>
  </si>
  <si>
    <t>配信費</t>
    <rPh sb="0" eb="2">
      <t>ハイシn</t>
    </rPh>
    <rPh sb="2" eb="3">
      <t>ヒヨウ</t>
    </rPh>
    <phoneticPr fontId="25"/>
  </si>
  <si>
    <t>配信費</t>
    <rPh sb="0" eb="3">
      <t>ハイシn</t>
    </rPh>
    <phoneticPr fontId="25"/>
  </si>
  <si>
    <t>XX税理士事務所</t>
    <rPh sb="2" eb="5">
      <t>ゼイリセィ</t>
    </rPh>
    <rPh sb="5" eb="8">
      <t>ジムショ</t>
    </rPh>
    <phoneticPr fontId="25"/>
  </si>
  <si>
    <t>証憑確認費</t>
    <rPh sb="0" eb="2">
      <t>ショウヒョウ</t>
    </rPh>
    <rPh sb="2" eb="4">
      <t>カクニn</t>
    </rPh>
    <rPh sb="4" eb="5">
      <t>ヒヨウ</t>
    </rPh>
    <phoneticPr fontId="25"/>
  </si>
  <si>
    <t>税理士報酬(6,000円X3h）</t>
    <rPh sb="0" eb="3">
      <t>ゼイリ</t>
    </rPh>
    <rPh sb="3" eb="5">
      <t>ホウシュウ</t>
    </rPh>
    <rPh sb="11" eb="12">
      <t>エn</t>
    </rPh>
    <phoneticPr fontId="25"/>
  </si>
  <si>
    <t>L1xxxxxx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</si>
</sst>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2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1"/>
      <color theme="1"/>
      <name val="Yu Gothic"/>
      <family val="3"/>
      <charset val="128"/>
      <scheme val="minor"/>
    </font>
    <font>
      <sz val="12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23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0" fillId="0" borderId="0" xfId="2" applyFont="1" applyAlignment="1" applyProtection="1">
      <alignment horizontal="left" vertical="top"/>
      <protection locked="0"/>
    </xf>
    <xf numFmtId="0" fontId="10" fillId="0" borderId="1" xfId="2" applyFont="1" applyBorder="1" applyAlignment="1" applyProtection="1">
      <alignment horizontal="left" vertical="top"/>
      <protection locked="0"/>
    </xf>
    <xf numFmtId="0" fontId="10" fillId="0" borderId="2" xfId="2" applyFont="1" applyBorder="1" applyAlignment="1" applyProtection="1">
      <alignment horizontal="left" vertical="top"/>
      <protection locked="0"/>
    </xf>
    <xf numFmtId="5" fontId="11" fillId="0" borderId="2" xfId="2" applyNumberFormat="1" applyFont="1" applyBorder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0" fontId="10" fillId="0" borderId="3" xfId="2" applyFont="1" applyBorder="1" applyAlignment="1" applyProtection="1">
      <alignment horizontal="left" vertical="top"/>
      <protection locked="0"/>
    </xf>
    <xf numFmtId="0" fontId="13" fillId="0" borderId="4" xfId="2" applyFont="1" applyBorder="1" applyAlignment="1" applyProtection="1">
      <alignment horizontal="left" vertical="top"/>
      <protection locked="0"/>
    </xf>
    <xf numFmtId="0" fontId="15" fillId="0" borderId="9" xfId="2" applyFont="1" applyBorder="1" applyAlignment="1" applyProtection="1">
      <alignment horizontal="left" vertical="center"/>
      <protection locked="0"/>
    </xf>
    <xf numFmtId="5" fontId="6" fillId="0" borderId="0" xfId="1" applyNumberFormat="1" applyFont="1" applyAlignment="1" applyProtection="1">
      <alignment horizontal="right" vertical="center" wrapText="1"/>
      <protection locked="0"/>
    </xf>
    <xf numFmtId="14" fontId="5" fillId="0" borderId="9" xfId="1" applyNumberFormat="1" applyFont="1" applyBorder="1" applyAlignment="1" applyProtection="1">
      <alignment horizontal="center" vertical="center" wrapText="1"/>
      <protection locked="0"/>
    </xf>
    <xf numFmtId="0" fontId="27" fillId="0" borderId="0" xfId="2" applyFont="1" applyAlignment="1" applyProtection="1">
      <alignment horizontal="right" vertical="center"/>
      <protection locked="0"/>
    </xf>
    <xf numFmtId="0" fontId="10" fillId="0" borderId="5" xfId="2" applyFont="1" applyBorder="1" applyAlignment="1" applyProtection="1">
      <alignment horizontal="left" vertical="top"/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27" fillId="0" borderId="0" xfId="2" applyFont="1" applyAlignment="1" applyProtection="1">
      <alignment horizontal="right" vertical="center" wrapText="1"/>
      <protection locked="0"/>
    </xf>
    <xf numFmtId="0" fontId="8" fillId="0" borderId="9" xfId="2" applyFont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left" vertical="top"/>
      <protection locked="0"/>
    </xf>
    <xf numFmtId="0" fontId="10" fillId="0" borderId="7" xfId="2" applyFont="1" applyBorder="1" applyAlignment="1" applyProtection="1">
      <alignment horizontal="left" vertical="top"/>
      <protection locked="0"/>
    </xf>
    <xf numFmtId="5" fontId="11" fillId="0" borderId="7" xfId="2" applyNumberFormat="1" applyFont="1" applyBorder="1" applyAlignment="1" applyProtection="1">
      <alignment horizontal="right" vertical="top"/>
      <protection locked="0"/>
    </xf>
    <xf numFmtId="5" fontId="11" fillId="0" borderId="7" xfId="1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 applyProtection="1">
      <alignment horizontal="left" vertical="top"/>
      <protection locked="0"/>
    </xf>
    <xf numFmtId="5" fontId="11" fillId="0" borderId="0" xfId="2" applyNumberFormat="1" applyFont="1" applyAlignment="1" applyProtection="1">
      <alignment horizontal="right" vertical="top"/>
      <protection locked="0"/>
    </xf>
    <xf numFmtId="5" fontId="10" fillId="0" borderId="0" xfId="1" applyNumberFormat="1" applyFont="1" applyAlignment="1" applyProtection="1">
      <alignment horizontal="right" vertical="top"/>
      <protection locked="0"/>
    </xf>
    <xf numFmtId="5" fontId="11" fillId="0" borderId="0" xfId="1" applyNumberFormat="1" applyFont="1" applyAlignment="1" applyProtection="1">
      <alignment horizontal="right" vertical="top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13" fillId="0" borderId="2" xfId="2" applyFont="1" applyBorder="1" applyAlignment="1" applyProtection="1">
      <alignment horizontal="left" vertical="top"/>
      <protection locked="0"/>
    </xf>
    <xf numFmtId="5" fontId="13" fillId="0" borderId="2" xfId="2" applyNumberFormat="1" applyFont="1" applyBorder="1" applyAlignment="1" applyProtection="1">
      <alignment horizontal="right" vertical="top"/>
      <protection locked="0"/>
    </xf>
    <xf numFmtId="5" fontId="13" fillId="0" borderId="2" xfId="1" applyNumberFormat="1" applyFont="1" applyBorder="1" applyAlignment="1" applyProtection="1">
      <alignment horizontal="right" vertical="top"/>
      <protection locked="0"/>
    </xf>
    <xf numFmtId="0" fontId="4" fillId="0" borderId="9" xfId="2" applyFont="1" applyBorder="1" applyAlignment="1" applyProtection="1">
      <alignment horizontal="center" vertical="top" wrapText="1"/>
      <protection locked="0"/>
    </xf>
    <xf numFmtId="0" fontId="4" fillId="0" borderId="10" xfId="2" applyFont="1" applyBorder="1" applyAlignment="1" applyProtection="1">
      <alignment horizontal="center" vertical="top"/>
      <protection locked="0"/>
    </xf>
    <xf numFmtId="0" fontId="3" fillId="0" borderId="9" xfId="2" applyFont="1" applyBorder="1" applyAlignment="1" applyProtection="1">
      <alignment horizontal="center" vertical="top" wrapText="1"/>
      <protection locked="0"/>
    </xf>
    <xf numFmtId="0" fontId="4" fillId="0" borderId="9" xfId="2" applyFont="1" applyBorder="1" applyAlignment="1" applyProtection="1">
      <alignment horizontal="center" vertical="top"/>
      <protection locked="0"/>
    </xf>
    <xf numFmtId="5" fontId="4" fillId="0" borderId="9" xfId="2" applyNumberFormat="1" applyFont="1" applyBorder="1" applyAlignment="1" applyProtection="1">
      <alignment horizontal="center" vertical="top" wrapText="1"/>
      <protection locked="0"/>
    </xf>
    <xf numFmtId="0" fontId="19" fillId="0" borderId="4" xfId="2" applyFont="1" applyBorder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top"/>
      <protection locked="0"/>
    </xf>
    <xf numFmtId="5" fontId="13" fillId="0" borderId="0" xfId="2" applyNumberFormat="1" applyFont="1" applyAlignment="1" applyProtection="1">
      <alignment horizontal="right" vertical="top"/>
      <protection locked="0"/>
    </xf>
    <xf numFmtId="5" fontId="13" fillId="0" borderId="0" xfId="1" applyNumberFormat="1" applyFont="1" applyAlignment="1" applyProtection="1">
      <alignment horizontal="right" vertical="top"/>
      <protection locked="0"/>
    </xf>
    <xf numFmtId="0" fontId="13" fillId="0" borderId="4" xfId="2" applyFont="1" applyBorder="1" applyAlignment="1" applyProtection="1">
      <alignment horizontal="left" vertical="top" wrapText="1"/>
      <protection locked="0"/>
    </xf>
    <xf numFmtId="0" fontId="13" fillId="0" borderId="9" xfId="2" applyFont="1" applyBorder="1" applyAlignment="1" applyProtection="1">
      <alignment horizontal="left" vertical="top"/>
      <protection locked="0"/>
    </xf>
    <xf numFmtId="0" fontId="13" fillId="0" borderId="11" xfId="2" applyFont="1" applyBorder="1" applyAlignment="1" applyProtection="1">
      <alignment horizontal="left" vertical="top" wrapText="1"/>
      <protection locked="0"/>
    </xf>
    <xf numFmtId="0" fontId="13" fillId="0" borderId="9" xfId="2" applyFont="1" applyBorder="1" applyAlignment="1" applyProtection="1">
      <alignment horizontal="left" vertical="top" wrapText="1"/>
      <protection locked="0"/>
    </xf>
    <xf numFmtId="5" fontId="13" fillId="0" borderId="9" xfId="1" applyNumberFormat="1" applyFont="1" applyBorder="1" applyAlignment="1" applyProtection="1">
      <alignment horizontal="right" vertical="top"/>
      <protection locked="0"/>
    </xf>
    <xf numFmtId="0" fontId="7" fillId="0" borderId="4" xfId="2" applyFont="1" applyBorder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top" wrapText="1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22" fillId="0" borderId="0" xfId="2" applyFont="1" applyAlignment="1" applyProtection="1">
      <alignment horizontal="left" vertical="center"/>
      <protection locked="0"/>
    </xf>
    <xf numFmtId="0" fontId="13" fillId="0" borderId="4" xfId="2" applyFont="1" applyBorder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5" fontId="10" fillId="0" borderId="0" xfId="2" applyNumberFormat="1" applyFont="1" applyAlignment="1" applyProtection="1">
      <alignment horizontal="left" vertical="center"/>
      <protection locked="0"/>
    </xf>
    <xf numFmtId="0" fontId="13" fillId="0" borderId="6" xfId="2" applyFont="1" applyBorder="1" applyAlignment="1" applyProtection="1">
      <alignment horizontal="left" vertical="top"/>
      <protection locked="0"/>
    </xf>
    <xf numFmtId="0" fontId="13" fillId="0" borderId="7" xfId="2" applyFont="1" applyBorder="1" applyAlignment="1" applyProtection="1">
      <alignment horizontal="left" vertical="top"/>
      <protection locked="0"/>
    </xf>
    <xf numFmtId="0" fontId="13" fillId="0" borderId="7" xfId="2" applyFont="1" applyBorder="1" applyAlignment="1" applyProtection="1">
      <alignment horizontal="left" vertical="top" wrapText="1"/>
      <protection locked="0"/>
    </xf>
    <xf numFmtId="5" fontId="13" fillId="0" borderId="7" xfId="2" applyNumberFormat="1" applyFont="1" applyBorder="1" applyAlignment="1" applyProtection="1">
      <alignment horizontal="right" vertical="top"/>
      <protection locked="0"/>
    </xf>
    <xf numFmtId="5" fontId="13" fillId="0" borderId="7" xfId="1" applyNumberFormat="1" applyFont="1" applyBorder="1" applyAlignment="1" applyProtection="1">
      <alignment horizontal="right" vertical="top"/>
      <protection locked="0"/>
    </xf>
    <xf numFmtId="0" fontId="13" fillId="0" borderId="2" xfId="2" applyFont="1" applyBorder="1" applyAlignment="1" applyProtection="1">
      <alignment horizontal="left" vertical="top" wrapText="1"/>
      <protection locked="0"/>
    </xf>
    <xf numFmtId="0" fontId="4" fillId="0" borderId="10" xfId="2" applyFont="1" applyBorder="1" applyAlignment="1" applyProtection="1">
      <alignment horizontal="center" vertical="top" wrapText="1"/>
      <protection locked="0"/>
    </xf>
    <xf numFmtId="0" fontId="20" fillId="0" borderId="9" xfId="2" applyFont="1" applyBorder="1" applyAlignment="1" applyProtection="1">
      <alignment horizontal="left" vertical="top" wrapText="1"/>
      <protection locked="0"/>
    </xf>
    <xf numFmtId="5" fontId="14" fillId="0" borderId="7" xfId="1" applyNumberFormat="1" applyFont="1" applyBorder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left" vertical="top"/>
      <protection locked="0"/>
    </xf>
    <xf numFmtId="5" fontId="17" fillId="0" borderId="0" xfId="1" applyNumberFormat="1" applyFont="1" applyAlignment="1" applyProtection="1">
      <alignment horizontal="right" vertical="top"/>
      <protection locked="0"/>
    </xf>
    <xf numFmtId="5" fontId="10" fillId="0" borderId="2" xfId="1" applyNumberFormat="1" applyFont="1" applyBorder="1" applyAlignment="1" applyProtection="1">
      <alignment horizontal="right" vertical="top"/>
      <protection locked="0"/>
    </xf>
    <xf numFmtId="5" fontId="12" fillId="0" borderId="2" xfId="2" applyNumberFormat="1" applyFont="1" applyBorder="1" applyAlignment="1" applyProtection="1">
      <alignment horizontal="center" vertical="top"/>
      <protection locked="0"/>
    </xf>
    <xf numFmtId="0" fontId="12" fillId="0" borderId="2" xfId="2" applyFont="1" applyBorder="1" applyAlignment="1" applyProtection="1">
      <alignment horizontal="left" vertical="top"/>
      <protection locked="0"/>
    </xf>
    <xf numFmtId="0" fontId="16" fillId="2" borderId="12" xfId="2" applyFont="1" applyFill="1" applyBorder="1" applyAlignment="1" applyProtection="1">
      <alignment horizontal="center" vertical="center"/>
      <protection locked="0"/>
    </xf>
    <xf numFmtId="0" fontId="16" fillId="2" borderId="11" xfId="2" applyFont="1" applyFill="1" applyBorder="1" applyAlignment="1" applyProtection="1">
      <alignment vertical="center" wrapText="1"/>
      <protection locked="0"/>
    </xf>
    <xf numFmtId="0" fontId="11" fillId="0" borderId="0" xfId="2" applyFont="1" applyAlignment="1" applyProtection="1">
      <alignment horizontal="right" vertical="top"/>
      <protection locked="0"/>
    </xf>
    <xf numFmtId="5" fontId="10" fillId="0" borderId="7" xfId="1" applyNumberFormat="1" applyFont="1" applyBorder="1" applyAlignment="1" applyProtection="1">
      <alignment horizontal="right" vertical="top"/>
      <protection locked="0"/>
    </xf>
    <xf numFmtId="5" fontId="28" fillId="0" borderId="7" xfId="1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left" vertical="top"/>
      <protection locked="0"/>
    </xf>
    <xf numFmtId="5" fontId="10" fillId="0" borderId="0" xfId="2" applyNumberFormat="1" applyFont="1" applyAlignment="1" applyProtection="1">
      <alignment horizontal="right" vertical="top"/>
      <protection locked="0"/>
    </xf>
    <xf numFmtId="5" fontId="13" fillId="0" borderId="9" xfId="1" applyNumberFormat="1" applyFont="1" applyBorder="1" applyAlignment="1" applyProtection="1">
      <alignment horizontal="right" vertical="center"/>
    </xf>
    <xf numFmtId="5" fontId="16" fillId="2" borderId="11" xfId="2" applyNumberFormat="1" applyFont="1" applyFill="1" applyBorder="1" applyAlignment="1" applyProtection="1">
      <alignment vertical="center" wrapText="1"/>
    </xf>
    <xf numFmtId="0" fontId="30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38" fontId="26" fillId="0" borderId="0" xfId="3" applyFont="1" applyProtection="1">
      <alignment vertical="center"/>
      <protection locked="0"/>
    </xf>
    <xf numFmtId="0" fontId="26" fillId="3" borderId="9" xfId="0" applyFont="1" applyFill="1" applyBorder="1" applyProtection="1">
      <alignment vertical="center"/>
      <protection locked="0"/>
    </xf>
    <xf numFmtId="0" fontId="26" fillId="3" borderId="9" xfId="0" applyFont="1" applyFill="1" applyBorder="1" applyAlignment="1" applyProtection="1">
      <alignment horizontal="left" vertical="center"/>
      <protection locked="0"/>
    </xf>
    <xf numFmtId="38" fontId="26" fillId="3" borderId="9" xfId="3" applyFont="1" applyFill="1" applyBorder="1" applyProtection="1">
      <alignment vertical="center"/>
      <protection locked="0"/>
    </xf>
    <xf numFmtId="0" fontId="26" fillId="0" borderId="9" xfId="0" applyFont="1" applyBorder="1" applyProtection="1">
      <alignment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38" fontId="26" fillId="0" borderId="9" xfId="3" applyFont="1" applyBorder="1" applyProtection="1">
      <alignment vertical="center"/>
      <protection locked="0"/>
    </xf>
    <xf numFmtId="0" fontId="26" fillId="0" borderId="14" xfId="0" applyFont="1" applyBorder="1" applyProtection="1">
      <alignment vertical="center"/>
      <protection locked="0"/>
    </xf>
    <xf numFmtId="38" fontId="26" fillId="0" borderId="14" xfId="3" applyFont="1" applyBorder="1" applyProtection="1">
      <alignment vertical="center"/>
      <protection locked="0"/>
    </xf>
    <xf numFmtId="0" fontId="26" fillId="4" borderId="9" xfId="0" applyFont="1" applyFill="1" applyBorder="1" applyProtection="1">
      <alignment vertical="center"/>
      <protection locked="0"/>
    </xf>
    <xf numFmtId="38" fontId="26" fillId="0" borderId="0" xfId="3" applyFont="1" applyBorder="1" applyProtection="1">
      <alignment vertical="center"/>
      <protection locked="0"/>
    </xf>
    <xf numFmtId="38" fontId="26" fillId="0" borderId="14" xfId="3" applyFont="1" applyBorder="1" applyProtection="1">
      <alignment vertical="center"/>
    </xf>
    <xf numFmtId="0" fontId="18" fillId="0" borderId="0" xfId="2" applyFont="1" applyAlignment="1" applyProtection="1">
      <alignment horizontal="left" vertical="top"/>
      <protection locked="0"/>
    </xf>
    <xf numFmtId="38" fontId="13" fillId="0" borderId="0" xfId="3" applyFont="1" applyAlignment="1" applyProtection="1">
      <alignment horizontal="right" vertical="top"/>
      <protection locked="0"/>
    </xf>
    <xf numFmtId="0" fontId="13" fillId="0" borderId="0" xfId="2" applyFont="1" applyAlignment="1" applyProtection="1">
      <alignment horizontal="right" vertical="top"/>
      <protection locked="0"/>
    </xf>
    <xf numFmtId="0" fontId="30" fillId="0" borderId="0" xfId="2" applyFont="1" applyAlignment="1" applyProtection="1">
      <alignment horizontal="left" vertical="top"/>
      <protection locked="0"/>
    </xf>
    <xf numFmtId="38" fontId="10" fillId="0" borderId="0" xfId="3" applyFont="1" applyAlignment="1" applyProtection="1">
      <alignment horizontal="right" vertical="top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0" fontId="10" fillId="0" borderId="0" xfId="2" applyFont="1" applyAlignment="1" applyProtection="1">
      <alignment horizontal="right" vertical="top"/>
      <protection locked="0"/>
    </xf>
    <xf numFmtId="38" fontId="13" fillId="0" borderId="0" xfId="3" applyFont="1" applyAlignment="1" applyProtection="1">
      <alignment horizontal="right" vertical="top" wrapText="1"/>
    </xf>
    <xf numFmtId="38" fontId="13" fillId="0" borderId="0" xfId="3" applyFont="1" applyAlignment="1" applyProtection="1">
      <alignment horizontal="right" vertical="top"/>
    </xf>
    <xf numFmtId="38" fontId="10" fillId="0" borderId="0" xfId="3" applyFont="1" applyAlignment="1" applyProtection="1">
      <alignment horizontal="right" vertical="top"/>
    </xf>
    <xf numFmtId="0" fontId="4" fillId="0" borderId="12" xfId="2" applyFont="1" applyBorder="1" applyAlignment="1" applyProtection="1">
      <alignment horizontal="left" vertical="top" wrapText="1"/>
      <protection locked="0"/>
    </xf>
    <xf numFmtId="0" fontId="4" fillId="0" borderId="11" xfId="2" applyFont="1" applyBorder="1" applyAlignment="1" applyProtection="1">
      <alignment horizontal="left" vertical="top" wrapText="1"/>
      <protection locked="0"/>
    </xf>
    <xf numFmtId="0" fontId="4" fillId="0" borderId="10" xfId="2" applyFont="1" applyBorder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vertical="top" wrapText="1"/>
      <protection locked="0"/>
    </xf>
    <xf numFmtId="0" fontId="26" fillId="0" borderId="14" xfId="0" applyFont="1" applyBorder="1" applyAlignment="1" applyProtection="1">
      <alignment vertical="center" wrapText="1"/>
      <protection locked="0"/>
    </xf>
    <xf numFmtId="0" fontId="26" fillId="0" borderId="9" xfId="0" applyFont="1" applyBorder="1" applyAlignment="1" applyProtection="1">
      <alignment vertical="center" wrapText="1"/>
      <protection locked="0"/>
    </xf>
    <xf numFmtId="0" fontId="4" fillId="0" borderId="12" xfId="2" applyFont="1" applyBorder="1" applyAlignment="1" applyProtection="1">
      <alignment horizontal="left" vertical="top" wrapText="1"/>
      <protection locked="0"/>
    </xf>
    <xf numFmtId="0" fontId="4" fillId="0" borderId="11" xfId="2" applyFont="1" applyBorder="1" applyAlignment="1" applyProtection="1">
      <alignment horizontal="left" vertical="top" wrapText="1"/>
      <protection locked="0"/>
    </xf>
    <xf numFmtId="0" fontId="4" fillId="0" borderId="10" xfId="2" applyFont="1" applyBorder="1" applyAlignment="1" applyProtection="1">
      <alignment horizontal="left" vertical="top" wrapText="1"/>
      <protection locked="0"/>
    </xf>
    <xf numFmtId="0" fontId="13" fillId="2" borderId="11" xfId="2" applyFont="1" applyFill="1" applyBorder="1" applyAlignment="1" applyProtection="1">
      <alignment horizontal="left" vertical="center"/>
      <protection locked="0"/>
    </xf>
    <xf numFmtId="0" fontId="13" fillId="2" borderId="10" xfId="2" applyFont="1" applyFill="1" applyBorder="1" applyAlignment="1" applyProtection="1">
      <alignment horizontal="left" vertical="center"/>
      <protection locked="0"/>
    </xf>
    <xf numFmtId="0" fontId="4" fillId="0" borderId="12" xfId="2" applyFont="1" applyBorder="1" applyAlignment="1" applyProtection="1">
      <alignment horizontal="center" vertical="top"/>
      <protection locked="0"/>
    </xf>
    <xf numFmtId="0" fontId="4" fillId="0" borderId="11" xfId="2" applyFont="1" applyBorder="1" applyAlignment="1" applyProtection="1">
      <alignment horizontal="center" vertical="top"/>
      <protection locked="0"/>
    </xf>
    <xf numFmtId="0" fontId="4" fillId="0" borderId="10" xfId="2" applyFont="1" applyBorder="1" applyAlignment="1" applyProtection="1">
      <alignment horizontal="center" vertical="top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15" fillId="0" borderId="12" xfId="2" applyFont="1" applyBorder="1" applyAlignment="1" applyProtection="1">
      <alignment horizontal="left" vertical="center" wrapText="1"/>
      <protection locked="0"/>
    </xf>
    <xf numFmtId="0" fontId="15" fillId="0" borderId="11" xfId="2" applyFont="1" applyBorder="1" applyAlignment="1" applyProtection="1">
      <alignment horizontal="left" vertical="center" wrapText="1"/>
      <protection locked="0"/>
    </xf>
    <xf numFmtId="0" fontId="15" fillId="0" borderId="10" xfId="2" applyFont="1" applyBorder="1" applyAlignment="1" applyProtection="1">
      <alignment horizontal="left" vertical="center" wrapText="1"/>
      <protection locked="0"/>
    </xf>
    <xf numFmtId="0" fontId="4" fillId="0" borderId="13" xfId="2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</cellXfs>
  <cellStyles count="4">
    <cellStyle name="桁区切り" xfId="3" builtinId="6"/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2"/>
  <sheetViews>
    <sheetView showGridLines="0" showZeros="0" tabSelected="1" zoomScale="55" zoomScaleNormal="55" workbookViewId="0"/>
  </sheetViews>
  <sheetFormatPr defaultColWidth="13" defaultRowHeight="48.75" customHeight="1" outlineLevelCol="1"/>
  <cols>
    <col min="1" max="1" width="2" style="1" customWidth="1"/>
    <col min="2" max="2" width="8.69921875" style="1" customWidth="1"/>
    <col min="3" max="3" width="4.69921875" style="1" customWidth="1"/>
    <col min="4" max="4" width="41.69921875" style="1" customWidth="1"/>
    <col min="5" max="5" width="27.19921875" style="1" bestFit="1" customWidth="1"/>
    <col min="6" max="6" width="41.69921875" style="1" customWidth="1"/>
    <col min="7" max="7" width="21.5" style="73" bestFit="1" customWidth="1"/>
    <col min="8" max="8" width="10" style="1" bestFit="1" customWidth="1"/>
    <col min="9" max="9" width="19.19921875" style="1" customWidth="1"/>
    <col min="10" max="10" width="21" style="22" customWidth="1"/>
    <col min="11" max="11" width="17" style="1" customWidth="1"/>
    <col min="12" max="12" width="21.19921875" style="1" customWidth="1"/>
    <col min="13" max="13" width="22.19921875" style="22" bestFit="1" customWidth="1"/>
    <col min="14" max="14" width="19.19921875" style="1" customWidth="1"/>
    <col min="15" max="15" width="3.69921875" style="1" customWidth="1"/>
    <col min="16" max="16" width="2.5" style="1" customWidth="1"/>
    <col min="17" max="20" width="15.69921875" style="1" hidden="1" customWidth="1" outlineLevel="1"/>
    <col min="21" max="21" width="13" style="1" collapsed="1"/>
    <col min="22" max="16384" width="13" style="1"/>
  </cols>
  <sheetData>
    <row r="1" spans="2:20" ht="43.95" customHeight="1" thickBot="1"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20" ht="16.2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</row>
    <row r="3" spans="2:20" ht="60" customHeight="1">
      <c r="B3" s="7"/>
      <c r="D3" s="8" t="s">
        <v>7</v>
      </c>
      <c r="E3" s="117" t="s">
        <v>72</v>
      </c>
      <c r="F3" s="118"/>
      <c r="G3" s="118"/>
      <c r="H3" s="119"/>
      <c r="I3" s="9" t="s">
        <v>36</v>
      </c>
      <c r="J3" s="10">
        <v>44075</v>
      </c>
      <c r="K3" s="9" t="s">
        <v>40</v>
      </c>
      <c r="L3" s="10">
        <f>IFERROR(IF($J$4+90&gt;=DATE(2022,3,1), DATE(2022,2,28),$J$4+90),"")</f>
        <v>44184</v>
      </c>
      <c r="M3" s="11" t="s">
        <v>8</v>
      </c>
      <c r="N3" s="122" t="s">
        <v>152</v>
      </c>
      <c r="O3" s="12"/>
    </row>
    <row r="4" spans="2:20" ht="60" customHeight="1">
      <c r="B4" s="13"/>
      <c r="D4" s="8" t="s">
        <v>30</v>
      </c>
      <c r="E4" s="117" t="s">
        <v>73</v>
      </c>
      <c r="F4" s="118"/>
      <c r="G4" s="118"/>
      <c r="H4" s="119"/>
      <c r="I4" s="9" t="s">
        <v>39</v>
      </c>
      <c r="J4" s="10">
        <v>44094</v>
      </c>
      <c r="M4" s="14" t="s">
        <v>23</v>
      </c>
      <c r="N4" s="15" t="s">
        <v>24</v>
      </c>
      <c r="O4" s="12"/>
    </row>
    <row r="5" spans="2:20" ht="15" customHeight="1" thickBot="1">
      <c r="B5" s="16"/>
      <c r="C5" s="17"/>
      <c r="D5" s="17"/>
      <c r="E5" s="17"/>
      <c r="F5" s="17"/>
      <c r="G5" s="18"/>
      <c r="H5" s="17"/>
      <c r="I5" s="17"/>
      <c r="J5" s="19"/>
      <c r="K5" s="17"/>
      <c r="L5" s="17"/>
      <c r="M5" s="19"/>
      <c r="N5" s="17"/>
      <c r="O5" s="20"/>
    </row>
    <row r="6" spans="2:20" ht="15" customHeight="1" thickBot="1">
      <c r="G6" s="21"/>
      <c r="M6" s="23"/>
    </row>
    <row r="7" spans="2:20" ht="36" customHeight="1">
      <c r="B7" s="24" t="s">
        <v>27</v>
      </c>
      <c r="C7" s="25"/>
      <c r="D7" s="25"/>
      <c r="E7" s="25"/>
      <c r="F7" s="25"/>
      <c r="G7" s="26"/>
      <c r="H7" s="25"/>
      <c r="I7" s="25"/>
      <c r="J7" s="27"/>
      <c r="K7" s="25"/>
      <c r="L7" s="25"/>
      <c r="M7" s="27"/>
      <c r="N7" s="25"/>
      <c r="O7" s="6"/>
      <c r="Q7" s="91" t="s">
        <v>59</v>
      </c>
      <c r="R7" s="92"/>
      <c r="S7" s="35"/>
      <c r="T7" s="92"/>
    </row>
    <row r="8" spans="2:20" ht="48.75" customHeight="1">
      <c r="B8" s="7"/>
      <c r="C8" s="28" t="s">
        <v>6</v>
      </c>
      <c r="D8" s="29" t="s">
        <v>2</v>
      </c>
      <c r="E8" s="30" t="s">
        <v>15</v>
      </c>
      <c r="F8" s="31" t="s">
        <v>1</v>
      </c>
      <c r="G8" s="32" t="s">
        <v>18</v>
      </c>
      <c r="H8" s="113" t="s">
        <v>0</v>
      </c>
      <c r="I8" s="114"/>
      <c r="J8" s="114"/>
      <c r="K8" s="114"/>
      <c r="L8" s="114"/>
      <c r="M8" s="114"/>
      <c r="N8" s="115"/>
      <c r="O8" s="12"/>
      <c r="Q8" s="35" t="s">
        <v>70</v>
      </c>
      <c r="R8" s="92"/>
      <c r="S8" s="35"/>
      <c r="T8" s="92"/>
    </row>
    <row r="9" spans="2:20" ht="13.5" customHeight="1">
      <c r="B9" s="33"/>
      <c r="C9" s="34"/>
      <c r="D9" s="35"/>
      <c r="E9" s="35"/>
      <c r="F9" s="35"/>
      <c r="G9" s="36"/>
      <c r="H9" s="35"/>
      <c r="I9" s="35"/>
      <c r="J9" s="37"/>
      <c r="K9" s="35"/>
      <c r="L9" s="35"/>
      <c r="M9" s="37"/>
      <c r="N9" s="35"/>
      <c r="O9" s="12"/>
      <c r="Q9" s="35"/>
      <c r="R9" s="92"/>
      <c r="S9" s="35"/>
      <c r="T9" s="92"/>
    </row>
    <row r="10" spans="2:20" ht="64.2" customHeight="1">
      <c r="B10" s="38"/>
      <c r="C10" s="39">
        <v>1</v>
      </c>
      <c r="D10" s="40" t="s">
        <v>74</v>
      </c>
      <c r="E10" s="41" t="s">
        <v>43</v>
      </c>
      <c r="F10" s="41" t="s">
        <v>75</v>
      </c>
      <c r="G10" s="42">
        <v>830000</v>
      </c>
      <c r="H10" s="108" t="s">
        <v>76</v>
      </c>
      <c r="I10" s="109"/>
      <c r="J10" s="109"/>
      <c r="K10" s="109"/>
      <c r="L10" s="109"/>
      <c r="M10" s="109"/>
      <c r="N10" s="110"/>
      <c r="O10" s="12"/>
      <c r="Q10" s="44" t="s">
        <v>60</v>
      </c>
      <c r="R10" s="98">
        <f>SUMIF($E$10:$E$24,Q10,$G$10:$G$24)</f>
        <v>830000</v>
      </c>
      <c r="S10" s="44" t="s">
        <v>61</v>
      </c>
      <c r="T10" s="99">
        <f>SUMIF($E$10:$E$24,S10,$G$10:$G$24)</f>
        <v>300000</v>
      </c>
    </row>
    <row r="11" spans="2:20" ht="64.2" customHeight="1">
      <c r="B11" s="7"/>
      <c r="C11" s="39">
        <v>2</v>
      </c>
      <c r="D11" s="40" t="s">
        <v>77</v>
      </c>
      <c r="E11" s="41" t="s">
        <v>45</v>
      </c>
      <c r="F11" s="41" t="s">
        <v>78</v>
      </c>
      <c r="G11" s="42">
        <v>300000</v>
      </c>
      <c r="H11" s="108" t="s">
        <v>76</v>
      </c>
      <c r="I11" s="109"/>
      <c r="J11" s="109"/>
      <c r="K11" s="109"/>
      <c r="L11" s="109"/>
      <c r="M11" s="109"/>
      <c r="N11" s="110"/>
      <c r="O11" s="12"/>
      <c r="Q11" s="44" t="s">
        <v>62</v>
      </c>
      <c r="R11" s="98">
        <f>SUMIF($E$10:$E$24,Q11,$G$10:$G$24)</f>
        <v>380000</v>
      </c>
      <c r="S11" s="44" t="s">
        <v>63</v>
      </c>
      <c r="T11" s="99">
        <f>SUMIF($E$10:$E$24,S11,$G$10:$G$24)</f>
        <v>720000</v>
      </c>
    </row>
    <row r="12" spans="2:20" ht="64.2" customHeight="1">
      <c r="B12" s="7"/>
      <c r="C12" s="39">
        <v>3</v>
      </c>
      <c r="D12" s="40" t="s">
        <v>79</v>
      </c>
      <c r="E12" s="41" t="s">
        <v>47</v>
      </c>
      <c r="F12" s="41" t="s">
        <v>80</v>
      </c>
      <c r="G12" s="42">
        <v>300000</v>
      </c>
      <c r="H12" s="108"/>
      <c r="I12" s="109"/>
      <c r="J12" s="109"/>
      <c r="K12" s="109"/>
      <c r="L12" s="109"/>
      <c r="M12" s="109"/>
      <c r="N12" s="110"/>
      <c r="O12" s="12"/>
      <c r="Q12" s="44" t="s">
        <v>64</v>
      </c>
      <c r="R12" s="98">
        <f>SUMIF($E$10:$E$24,Q12,$G$10:$G$24)</f>
        <v>290000</v>
      </c>
      <c r="S12" s="44" t="s">
        <v>65</v>
      </c>
      <c r="T12" s="99">
        <f>SUMIF($E$10:$E$24,S12,$G$10:$G$24)</f>
        <v>18000</v>
      </c>
    </row>
    <row r="13" spans="2:20" ht="64.2" customHeight="1">
      <c r="B13" s="7"/>
      <c r="C13" s="39">
        <v>4</v>
      </c>
      <c r="D13" s="40" t="s">
        <v>79</v>
      </c>
      <c r="E13" s="41" t="s">
        <v>47</v>
      </c>
      <c r="F13" s="41" t="s">
        <v>81</v>
      </c>
      <c r="G13" s="42">
        <v>80000</v>
      </c>
      <c r="H13" s="108" t="s">
        <v>82</v>
      </c>
      <c r="I13" s="109"/>
      <c r="J13" s="109"/>
      <c r="K13" s="109"/>
      <c r="L13" s="109"/>
      <c r="M13" s="109"/>
      <c r="N13" s="110"/>
      <c r="O13" s="12"/>
      <c r="Q13" s="35" t="s">
        <v>66</v>
      </c>
      <c r="R13" s="92"/>
      <c r="S13" s="35"/>
      <c r="T13" s="92"/>
    </row>
    <row r="14" spans="2:20" ht="64.2" customHeight="1">
      <c r="B14" s="7"/>
      <c r="C14" s="39">
        <v>5</v>
      </c>
      <c r="D14" s="40" t="s">
        <v>83</v>
      </c>
      <c r="E14" s="41" t="s">
        <v>49</v>
      </c>
      <c r="F14" s="41" t="s">
        <v>84</v>
      </c>
      <c r="G14" s="42">
        <v>20000</v>
      </c>
      <c r="H14" s="108" t="s">
        <v>76</v>
      </c>
      <c r="I14" s="109"/>
      <c r="J14" s="109"/>
      <c r="K14" s="109"/>
      <c r="L14" s="109"/>
      <c r="M14" s="109"/>
      <c r="N14" s="110"/>
      <c r="O14" s="12"/>
      <c r="Q14" s="44" t="s">
        <v>67</v>
      </c>
      <c r="R14" s="99">
        <f>SUM(R10,T10,R11,T11)</f>
        <v>2230000</v>
      </c>
      <c r="S14" s="44"/>
      <c r="T14" s="92"/>
    </row>
    <row r="15" spans="2:20" ht="64.2" customHeight="1">
      <c r="B15" s="7"/>
      <c r="C15" s="39">
        <v>6</v>
      </c>
      <c r="D15" s="40" t="s">
        <v>85</v>
      </c>
      <c r="E15" s="41" t="s">
        <v>49</v>
      </c>
      <c r="F15" s="41" t="s">
        <v>86</v>
      </c>
      <c r="G15" s="42">
        <v>250000</v>
      </c>
      <c r="H15" s="108" t="s">
        <v>76</v>
      </c>
      <c r="I15" s="109"/>
      <c r="J15" s="109"/>
      <c r="K15" s="109"/>
      <c r="L15" s="109"/>
      <c r="M15" s="109"/>
      <c r="N15" s="110"/>
      <c r="O15" s="12"/>
      <c r="Q15" s="44" t="s">
        <v>68</v>
      </c>
      <c r="R15" s="99">
        <f>R12</f>
        <v>290000</v>
      </c>
      <c r="S15" s="93"/>
      <c r="T15" s="92"/>
    </row>
    <row r="16" spans="2:20" ht="64.2" customHeight="1">
      <c r="B16" s="7"/>
      <c r="C16" s="39">
        <v>7</v>
      </c>
      <c r="D16" s="40" t="s">
        <v>87</v>
      </c>
      <c r="E16" s="41" t="s">
        <v>49</v>
      </c>
      <c r="F16" s="41" t="s">
        <v>88</v>
      </c>
      <c r="G16" s="42">
        <v>400000</v>
      </c>
      <c r="H16" s="108" t="s">
        <v>76</v>
      </c>
      <c r="I16" s="109"/>
      <c r="J16" s="109"/>
      <c r="K16" s="109"/>
      <c r="L16" s="109"/>
      <c r="M16" s="109"/>
      <c r="N16" s="110"/>
      <c r="O16" s="12"/>
      <c r="Q16" s="44" t="s">
        <v>69</v>
      </c>
      <c r="R16" s="99">
        <f>T12</f>
        <v>18000</v>
      </c>
      <c r="S16" s="93"/>
      <c r="T16" s="92"/>
    </row>
    <row r="17" spans="2:20" ht="64.2" customHeight="1">
      <c r="B17" s="7"/>
      <c r="C17" s="39">
        <v>8</v>
      </c>
      <c r="D17" s="40" t="s">
        <v>89</v>
      </c>
      <c r="E17" s="41" t="s">
        <v>49</v>
      </c>
      <c r="F17" s="41" t="s">
        <v>90</v>
      </c>
      <c r="G17" s="42">
        <v>50000</v>
      </c>
      <c r="H17" s="108" t="s">
        <v>91</v>
      </c>
      <c r="I17" s="109"/>
      <c r="J17" s="109"/>
      <c r="K17" s="109"/>
      <c r="L17" s="109"/>
      <c r="M17" s="109"/>
      <c r="N17" s="110"/>
      <c r="O17" s="12"/>
      <c r="Q17" s="44"/>
      <c r="R17" s="92">
        <f>T12</f>
        <v>18000</v>
      </c>
      <c r="S17" s="93"/>
      <c r="T17" s="92"/>
    </row>
    <row r="18" spans="2:20" ht="64.2" customHeight="1">
      <c r="B18" s="7"/>
      <c r="C18" s="39">
        <v>9</v>
      </c>
      <c r="D18" s="40" t="s">
        <v>92</v>
      </c>
      <c r="E18" s="41" t="s">
        <v>58</v>
      </c>
      <c r="F18" s="41" t="s">
        <v>93</v>
      </c>
      <c r="G18" s="42">
        <v>150000</v>
      </c>
      <c r="H18" s="108" t="s">
        <v>94</v>
      </c>
      <c r="I18" s="109"/>
      <c r="J18" s="109"/>
      <c r="K18" s="109"/>
      <c r="L18" s="109"/>
      <c r="M18" s="109"/>
      <c r="N18" s="110"/>
      <c r="O18" s="12"/>
      <c r="Q18" s="44"/>
      <c r="R18" s="92"/>
      <c r="S18" s="93"/>
      <c r="T18" s="92"/>
    </row>
    <row r="19" spans="2:20" ht="64.2" customHeight="1">
      <c r="B19" s="7"/>
      <c r="C19" s="39">
        <v>10</v>
      </c>
      <c r="D19" s="40" t="s">
        <v>95</v>
      </c>
      <c r="E19" s="41" t="s">
        <v>58</v>
      </c>
      <c r="F19" s="41" t="s">
        <v>96</v>
      </c>
      <c r="G19" s="42">
        <v>60000</v>
      </c>
      <c r="H19" s="108" t="s">
        <v>94</v>
      </c>
      <c r="I19" s="109"/>
      <c r="J19" s="109"/>
      <c r="K19" s="109"/>
      <c r="L19" s="109"/>
      <c r="M19" s="109"/>
      <c r="N19" s="110"/>
      <c r="O19" s="12"/>
      <c r="Q19" s="44"/>
      <c r="R19" s="92"/>
      <c r="S19" s="93"/>
      <c r="T19" s="92"/>
    </row>
    <row r="20" spans="2:20" ht="64.2" customHeight="1">
      <c r="B20" s="7"/>
      <c r="C20" s="39">
        <v>11</v>
      </c>
      <c r="D20" s="40" t="s">
        <v>97</v>
      </c>
      <c r="E20" s="41" t="s">
        <v>58</v>
      </c>
      <c r="F20" s="41" t="s">
        <v>98</v>
      </c>
      <c r="G20" s="42">
        <v>80000</v>
      </c>
      <c r="H20" s="108"/>
      <c r="I20" s="109"/>
      <c r="J20" s="109"/>
      <c r="K20" s="109"/>
      <c r="L20" s="109"/>
      <c r="M20" s="109"/>
      <c r="N20" s="110"/>
      <c r="O20" s="12"/>
      <c r="Q20" s="44"/>
      <c r="R20" s="92"/>
      <c r="S20" s="93"/>
      <c r="T20" s="92"/>
    </row>
    <row r="21" spans="2:20" ht="64.2" customHeight="1">
      <c r="B21" s="7"/>
      <c r="C21" s="39">
        <v>12</v>
      </c>
      <c r="D21" s="40" t="s">
        <v>99</v>
      </c>
      <c r="E21" s="41" t="s">
        <v>51</v>
      </c>
      <c r="F21" s="41" t="s">
        <v>100</v>
      </c>
      <c r="G21" s="42">
        <v>18000</v>
      </c>
      <c r="H21" s="108" t="s">
        <v>94</v>
      </c>
      <c r="I21" s="109"/>
      <c r="J21" s="109"/>
      <c r="K21" s="109"/>
      <c r="L21" s="109"/>
      <c r="M21" s="109"/>
      <c r="N21" s="110"/>
      <c r="O21" s="12"/>
      <c r="Q21" s="44"/>
      <c r="R21" s="92"/>
      <c r="S21" s="93"/>
      <c r="T21" s="92"/>
    </row>
    <row r="22" spans="2:20" ht="64.2" customHeight="1">
      <c r="B22" s="7"/>
      <c r="C22" s="39">
        <v>13</v>
      </c>
      <c r="D22" s="40"/>
      <c r="E22" s="41"/>
      <c r="F22" s="41"/>
      <c r="G22" s="42"/>
      <c r="H22" s="101"/>
      <c r="I22" s="102"/>
      <c r="J22" s="102"/>
      <c r="K22" s="102"/>
      <c r="L22" s="102"/>
      <c r="M22" s="102"/>
      <c r="N22" s="103"/>
      <c r="O22" s="12"/>
      <c r="Q22" s="44"/>
      <c r="R22" s="92"/>
      <c r="S22" s="93"/>
      <c r="T22" s="92"/>
    </row>
    <row r="23" spans="2:20" ht="64.2" customHeight="1">
      <c r="B23" s="7"/>
      <c r="C23" s="39">
        <v>14</v>
      </c>
      <c r="D23" s="40"/>
      <c r="E23" s="41"/>
      <c r="F23" s="41"/>
      <c r="G23" s="42"/>
      <c r="H23" s="108"/>
      <c r="I23" s="109"/>
      <c r="J23" s="109"/>
      <c r="K23" s="109"/>
      <c r="L23" s="109"/>
      <c r="M23" s="109"/>
      <c r="N23" s="110"/>
      <c r="O23" s="12"/>
    </row>
    <row r="24" spans="2:20" ht="64.2" customHeight="1">
      <c r="B24" s="7"/>
      <c r="C24" s="39">
        <v>15</v>
      </c>
      <c r="D24" s="40"/>
      <c r="E24" s="41"/>
      <c r="F24" s="41"/>
      <c r="G24" s="42"/>
      <c r="H24" s="108"/>
      <c r="I24" s="109"/>
      <c r="J24" s="109"/>
      <c r="K24" s="109"/>
      <c r="L24" s="109"/>
      <c r="M24" s="109"/>
      <c r="N24" s="110"/>
      <c r="O24" s="12"/>
    </row>
    <row r="25" spans="2:20" ht="36" customHeight="1">
      <c r="B25" s="43" t="s">
        <v>25</v>
      </c>
      <c r="C25" s="34"/>
      <c r="D25" s="44"/>
      <c r="E25" s="44"/>
      <c r="F25" s="35"/>
      <c r="G25" s="36"/>
      <c r="H25" s="120"/>
      <c r="I25" s="120"/>
      <c r="J25" s="120"/>
      <c r="K25" s="120"/>
      <c r="L25" s="120"/>
      <c r="M25" s="120"/>
      <c r="N25" s="120"/>
      <c r="O25" s="12"/>
    </row>
    <row r="26" spans="2:20" ht="64.2" customHeight="1">
      <c r="B26" s="38"/>
      <c r="C26" s="39">
        <v>1</v>
      </c>
      <c r="D26" s="40" t="s">
        <v>101</v>
      </c>
      <c r="E26" s="41" t="s">
        <v>102</v>
      </c>
      <c r="F26" s="40" t="s">
        <v>103</v>
      </c>
      <c r="G26" s="42">
        <v>200000</v>
      </c>
      <c r="H26" s="108"/>
      <c r="I26" s="109"/>
      <c r="J26" s="109"/>
      <c r="K26" s="109"/>
      <c r="L26" s="109"/>
      <c r="M26" s="109"/>
      <c r="N26" s="110"/>
      <c r="O26" s="12"/>
    </row>
    <row r="27" spans="2:20" ht="64.2" customHeight="1">
      <c r="B27" s="7"/>
      <c r="C27" s="39">
        <v>2</v>
      </c>
      <c r="D27" s="40" t="s">
        <v>104</v>
      </c>
      <c r="E27" s="41" t="s">
        <v>105</v>
      </c>
      <c r="F27" s="40" t="s">
        <v>106</v>
      </c>
      <c r="G27" s="42">
        <v>100000</v>
      </c>
      <c r="H27" s="108"/>
      <c r="I27" s="109"/>
      <c r="J27" s="109"/>
      <c r="K27" s="109"/>
      <c r="L27" s="109"/>
      <c r="M27" s="109"/>
      <c r="N27" s="110"/>
      <c r="O27" s="12"/>
    </row>
    <row r="28" spans="2:20" ht="64.2" customHeight="1">
      <c r="B28" s="7"/>
      <c r="C28" s="39">
        <v>3</v>
      </c>
      <c r="D28" s="40"/>
      <c r="E28" s="41" t="s">
        <v>107</v>
      </c>
      <c r="F28" s="40"/>
      <c r="G28" s="42">
        <v>253800</v>
      </c>
      <c r="H28" s="108"/>
      <c r="I28" s="109"/>
      <c r="J28" s="109"/>
      <c r="K28" s="109"/>
      <c r="L28" s="109"/>
      <c r="M28" s="109"/>
      <c r="N28" s="110"/>
      <c r="O28" s="12"/>
    </row>
    <row r="29" spans="2:20" ht="64.2" customHeight="1">
      <c r="B29" s="7"/>
      <c r="C29" s="39">
        <v>4</v>
      </c>
      <c r="D29" s="40"/>
      <c r="E29" s="41"/>
      <c r="F29" s="40"/>
      <c r="G29" s="42"/>
      <c r="H29" s="108"/>
      <c r="I29" s="109"/>
      <c r="J29" s="109"/>
      <c r="K29" s="109"/>
      <c r="L29" s="109"/>
      <c r="M29" s="109"/>
      <c r="N29" s="110"/>
      <c r="O29" s="12"/>
    </row>
    <row r="30" spans="2:20" ht="64.2" customHeight="1">
      <c r="B30" s="7"/>
      <c r="C30" s="39">
        <v>5</v>
      </c>
      <c r="D30" s="40"/>
      <c r="E30" s="41"/>
      <c r="F30" s="40"/>
      <c r="G30" s="42"/>
      <c r="H30" s="108"/>
      <c r="I30" s="109"/>
      <c r="J30" s="109"/>
      <c r="K30" s="109"/>
      <c r="L30" s="109"/>
      <c r="M30" s="109"/>
      <c r="N30" s="110"/>
      <c r="O30" s="12"/>
      <c r="Q30" s="45"/>
      <c r="R30" s="46"/>
    </row>
    <row r="31" spans="2:20" ht="15" customHeight="1">
      <c r="B31" s="7"/>
      <c r="C31" s="35"/>
      <c r="D31" s="44"/>
      <c r="E31" s="44"/>
      <c r="F31" s="35"/>
      <c r="G31" s="36"/>
      <c r="H31" s="35"/>
      <c r="I31" s="35"/>
      <c r="J31" s="37"/>
      <c r="K31" s="35"/>
      <c r="L31" s="35"/>
      <c r="M31" s="37"/>
      <c r="N31" s="35"/>
      <c r="O31" s="12"/>
    </row>
    <row r="32" spans="2:20" s="50" customFormat="1" ht="48.75" customHeight="1">
      <c r="B32" s="47"/>
      <c r="C32" s="45"/>
      <c r="D32" s="48"/>
      <c r="E32" s="48"/>
      <c r="F32" s="49" t="s">
        <v>9</v>
      </c>
      <c r="G32" s="74">
        <f>SUM(G10:G30)</f>
        <v>3091800</v>
      </c>
      <c r="H32" s="45"/>
      <c r="I32" s="45"/>
      <c r="J32" s="45" t="s">
        <v>28</v>
      </c>
      <c r="M32" s="74">
        <f>SUM(G10:G24)</f>
        <v>2538000</v>
      </c>
      <c r="N32" s="45"/>
      <c r="O32" s="51"/>
      <c r="R32" s="52"/>
    </row>
    <row r="33" spans="2:15" ht="15" customHeight="1" thickBot="1">
      <c r="B33" s="53"/>
      <c r="C33" s="54"/>
      <c r="D33" s="55"/>
      <c r="E33" s="55"/>
      <c r="F33" s="54"/>
      <c r="G33" s="56"/>
      <c r="H33" s="54"/>
      <c r="I33" s="54"/>
      <c r="J33" s="57"/>
      <c r="K33" s="54"/>
      <c r="L33" s="54"/>
      <c r="M33" s="57"/>
      <c r="N33" s="54"/>
      <c r="O33" s="20"/>
    </row>
    <row r="34" spans="2:15" ht="15" customHeight="1" thickBot="1">
      <c r="B34" s="35"/>
      <c r="C34" s="35"/>
      <c r="D34" s="44"/>
      <c r="E34" s="44"/>
      <c r="F34" s="35"/>
      <c r="G34" s="36"/>
      <c r="H34" s="35"/>
      <c r="I34" s="35"/>
      <c r="J34" s="37"/>
      <c r="K34" s="35"/>
      <c r="L34" s="35"/>
      <c r="M34" s="37"/>
      <c r="N34" s="35"/>
    </row>
    <row r="35" spans="2:15" ht="32.25" customHeight="1">
      <c r="B35" s="24" t="s">
        <v>26</v>
      </c>
      <c r="C35" s="25"/>
      <c r="D35" s="58"/>
      <c r="E35" s="58"/>
      <c r="F35" s="25"/>
      <c r="G35" s="26"/>
      <c r="H35" s="25"/>
      <c r="I35" s="25"/>
      <c r="J35" s="27"/>
      <c r="K35" s="25"/>
      <c r="L35" s="25"/>
      <c r="M35" s="27"/>
      <c r="N35" s="25"/>
      <c r="O35" s="6"/>
    </row>
    <row r="36" spans="2:15" ht="48.75" customHeight="1">
      <c r="B36" s="7"/>
      <c r="C36" s="28" t="s">
        <v>6</v>
      </c>
      <c r="D36" s="59" t="s">
        <v>17</v>
      </c>
      <c r="E36" s="30" t="s">
        <v>16</v>
      </c>
      <c r="F36" s="31" t="s">
        <v>3</v>
      </c>
      <c r="G36" s="32" t="s">
        <v>4</v>
      </c>
      <c r="H36" s="113" t="s">
        <v>0</v>
      </c>
      <c r="I36" s="114"/>
      <c r="J36" s="114"/>
      <c r="K36" s="114"/>
      <c r="L36" s="114"/>
      <c r="M36" s="114"/>
      <c r="N36" s="115"/>
      <c r="O36" s="12"/>
    </row>
    <row r="37" spans="2:15" ht="15" customHeight="1">
      <c r="B37" s="7"/>
      <c r="C37" s="35"/>
      <c r="D37" s="44"/>
      <c r="E37" s="44"/>
      <c r="F37" s="35"/>
      <c r="G37" s="36"/>
      <c r="H37" s="35"/>
      <c r="I37" s="35"/>
      <c r="J37" s="37"/>
      <c r="K37" s="35"/>
      <c r="L37" s="35"/>
      <c r="M37" s="37"/>
      <c r="N37" s="35"/>
      <c r="O37" s="12"/>
    </row>
    <row r="38" spans="2:15" ht="64.2" customHeight="1">
      <c r="B38" s="7"/>
      <c r="C38" s="39">
        <v>1</v>
      </c>
      <c r="D38" s="41" t="s">
        <v>108</v>
      </c>
      <c r="E38" s="41" t="s">
        <v>42</v>
      </c>
      <c r="F38" s="41" t="s">
        <v>109</v>
      </c>
      <c r="G38" s="42">
        <v>2500000</v>
      </c>
      <c r="H38" s="108"/>
      <c r="I38" s="109"/>
      <c r="J38" s="109"/>
      <c r="K38" s="109"/>
      <c r="L38" s="109"/>
      <c r="M38" s="109"/>
      <c r="N38" s="110"/>
      <c r="O38" s="12"/>
    </row>
    <row r="39" spans="2:15" ht="64.2" customHeight="1">
      <c r="B39" s="7"/>
      <c r="C39" s="39">
        <v>2</v>
      </c>
      <c r="D39" s="41"/>
      <c r="E39" s="60"/>
      <c r="F39" s="41"/>
      <c r="G39" s="42"/>
      <c r="H39" s="108"/>
      <c r="I39" s="109"/>
      <c r="J39" s="109"/>
      <c r="K39" s="109"/>
      <c r="L39" s="109"/>
      <c r="M39" s="109"/>
      <c r="N39" s="110"/>
      <c r="O39" s="12"/>
    </row>
    <row r="40" spans="2:15" ht="64.2" customHeight="1">
      <c r="B40" s="7"/>
      <c r="C40" s="39">
        <v>3</v>
      </c>
      <c r="D40" s="41"/>
      <c r="E40" s="60"/>
      <c r="F40" s="39"/>
      <c r="G40" s="42"/>
      <c r="H40" s="108"/>
      <c r="I40" s="109"/>
      <c r="J40" s="109"/>
      <c r="K40" s="109"/>
      <c r="L40" s="109"/>
      <c r="M40" s="109"/>
      <c r="N40" s="110"/>
      <c r="O40" s="12"/>
    </row>
    <row r="41" spans="2:15" ht="64.2" customHeight="1">
      <c r="B41" s="7"/>
      <c r="C41" s="39">
        <v>4</v>
      </c>
      <c r="D41" s="41"/>
      <c r="E41" s="60"/>
      <c r="F41" s="39"/>
      <c r="G41" s="42"/>
      <c r="H41" s="108"/>
      <c r="I41" s="109"/>
      <c r="J41" s="109"/>
      <c r="K41" s="109"/>
      <c r="L41" s="109"/>
      <c r="M41" s="109"/>
      <c r="N41" s="110"/>
      <c r="O41" s="12"/>
    </row>
    <row r="42" spans="2:15" ht="64.2" customHeight="1">
      <c r="B42" s="7"/>
      <c r="C42" s="39">
        <v>5</v>
      </c>
      <c r="D42" s="41"/>
      <c r="E42" s="60"/>
      <c r="F42" s="39"/>
      <c r="G42" s="42"/>
      <c r="H42" s="108"/>
      <c r="I42" s="109"/>
      <c r="J42" s="109"/>
      <c r="K42" s="109"/>
      <c r="L42" s="109"/>
      <c r="M42" s="109"/>
      <c r="N42" s="110"/>
      <c r="O42" s="12"/>
    </row>
    <row r="43" spans="2:15" ht="15" customHeight="1">
      <c r="B43" s="7"/>
      <c r="C43" s="35"/>
      <c r="D43" s="35"/>
      <c r="E43" s="35"/>
      <c r="F43" s="35"/>
      <c r="G43" s="36"/>
      <c r="H43" s="35"/>
      <c r="I43" s="35"/>
      <c r="J43" s="37"/>
      <c r="K43" s="35"/>
      <c r="L43" s="35"/>
      <c r="M43" s="37"/>
      <c r="N43" s="35"/>
      <c r="O43" s="12"/>
    </row>
    <row r="44" spans="2:15" s="50" customFormat="1" ht="48.75" customHeight="1">
      <c r="B44" s="47"/>
      <c r="C44" s="45"/>
      <c r="D44" s="45"/>
      <c r="E44" s="45"/>
      <c r="F44" s="49" t="s">
        <v>5</v>
      </c>
      <c r="G44" s="74">
        <f>SUM(G38:G42)</f>
        <v>2500000</v>
      </c>
      <c r="H44" s="45"/>
      <c r="I44" s="45"/>
      <c r="J44" s="45"/>
      <c r="K44" s="45"/>
      <c r="L44" s="45"/>
      <c r="M44" s="45"/>
      <c r="N44" s="45"/>
      <c r="O44" s="51"/>
    </row>
    <row r="45" spans="2:15" ht="15" customHeight="1" thickBot="1">
      <c r="B45" s="53"/>
      <c r="C45" s="54"/>
      <c r="D45" s="54"/>
      <c r="E45" s="54"/>
      <c r="F45" s="54"/>
      <c r="G45" s="56"/>
      <c r="H45" s="54"/>
      <c r="I45" s="54"/>
      <c r="J45" s="57"/>
      <c r="K45" s="61"/>
      <c r="L45" s="61"/>
      <c r="M45" s="57"/>
      <c r="N45" s="54"/>
      <c r="O45" s="20"/>
    </row>
    <row r="46" spans="2:15" ht="15" customHeight="1" thickBot="1">
      <c r="G46" s="21"/>
      <c r="K46" s="62"/>
      <c r="L46" s="62"/>
      <c r="M46" s="63" t="s">
        <v>14</v>
      </c>
    </row>
    <row r="47" spans="2:15" ht="15" customHeight="1">
      <c r="B47" s="2"/>
      <c r="C47" s="3"/>
      <c r="D47" s="3"/>
      <c r="E47" s="3"/>
      <c r="F47" s="3"/>
      <c r="G47" s="64"/>
      <c r="H47" s="3"/>
      <c r="I47" s="5"/>
      <c r="J47" s="65"/>
      <c r="K47" s="65"/>
      <c r="L47" s="65"/>
      <c r="M47" s="66" t="s">
        <v>29</v>
      </c>
      <c r="N47" s="3"/>
      <c r="O47" s="6"/>
    </row>
    <row r="48" spans="2:15" ht="48.75" customHeight="1">
      <c r="B48" s="13"/>
      <c r="C48" s="67" t="s">
        <v>11</v>
      </c>
      <c r="D48" s="68" t="s">
        <v>19</v>
      </c>
      <c r="E48" s="75">
        <f>G32</f>
        <v>3091800</v>
      </c>
      <c r="F48" s="111" t="s">
        <v>10</v>
      </c>
      <c r="G48" s="112"/>
      <c r="H48" s="69"/>
      <c r="O48" s="12"/>
    </row>
    <row r="49" spans="2:15" ht="48.45" customHeight="1">
      <c r="B49" s="13"/>
      <c r="C49" s="67" t="s">
        <v>12</v>
      </c>
      <c r="D49" s="68" t="s">
        <v>31</v>
      </c>
      <c r="E49" s="75">
        <f>M32</f>
        <v>2538000</v>
      </c>
      <c r="F49" s="111" t="s">
        <v>10</v>
      </c>
      <c r="G49" s="112"/>
      <c r="H49" s="69"/>
      <c r="O49" s="12"/>
    </row>
    <row r="50" spans="2:15" ht="48.75" customHeight="1">
      <c r="B50" s="13"/>
      <c r="C50" s="67" t="s">
        <v>13</v>
      </c>
      <c r="D50" s="68" t="s">
        <v>32</v>
      </c>
      <c r="E50" s="75">
        <f>ROUNDDOWN(E49*0.5,-3)</f>
        <v>1269000</v>
      </c>
      <c r="F50" s="111" t="s">
        <v>21</v>
      </c>
      <c r="G50" s="112"/>
      <c r="H50" s="69"/>
      <c r="O50" s="12"/>
    </row>
    <row r="51" spans="2:15" ht="15" customHeight="1" thickBot="1">
      <c r="B51" s="16"/>
      <c r="C51" s="17"/>
      <c r="D51" s="17"/>
      <c r="E51" s="17"/>
      <c r="F51" s="17"/>
      <c r="G51" s="18"/>
      <c r="H51" s="17"/>
      <c r="I51" s="17"/>
      <c r="J51" s="70"/>
      <c r="K51" s="71"/>
      <c r="L51" s="70"/>
      <c r="M51" s="72" t="s">
        <v>20</v>
      </c>
      <c r="N51" s="17"/>
      <c r="O51" s="20"/>
    </row>
    <row r="52" spans="2:15" ht="13.95" customHeight="1"/>
  </sheetData>
  <sheetProtection algorithmName="SHA-512" hashValue="i50gbavxR7Kutx8Bvv+K8afIbwrlx5ccOvYGhWgnqQvd2t+1kF1E6jg1WkXfN1hP9PtWyvgw2aVEPLUQKk0AjA==" saltValue="QBM30OMTVK/HY/Fq2hIzdQ==" spinCount="100000" sheet="1" formatCells="0" formatColumns="0" formatRows="0" insertColumns="0" insertRows="0" insertHyperlinks="0" deleteColumns="0" deleteRows="0" sort="0" autoFilter="0" pivotTables="0"/>
  <mergeCells count="33">
    <mergeCell ref="H8:N8"/>
    <mergeCell ref="H20:N20"/>
    <mergeCell ref="B1:O1"/>
    <mergeCell ref="H30:N30"/>
    <mergeCell ref="H24:N24"/>
    <mergeCell ref="E3:H3"/>
    <mergeCell ref="H27:N27"/>
    <mergeCell ref="H14:N14"/>
    <mergeCell ref="H23:N23"/>
    <mergeCell ref="H10:N10"/>
    <mergeCell ref="H11:N11"/>
    <mergeCell ref="H15:N15"/>
    <mergeCell ref="H25:N25"/>
    <mergeCell ref="H12:N12"/>
    <mergeCell ref="H13:N13"/>
    <mergeCell ref="H26:N26"/>
    <mergeCell ref="E4:H4"/>
    <mergeCell ref="H21:N21"/>
    <mergeCell ref="F48:G48"/>
    <mergeCell ref="F49:G49"/>
    <mergeCell ref="F50:G50"/>
    <mergeCell ref="H16:N16"/>
    <mergeCell ref="H17:N17"/>
    <mergeCell ref="H42:N42"/>
    <mergeCell ref="H28:N28"/>
    <mergeCell ref="H29:N29"/>
    <mergeCell ref="H38:N38"/>
    <mergeCell ref="H39:N39"/>
    <mergeCell ref="H36:N36"/>
    <mergeCell ref="H41:N41"/>
    <mergeCell ref="H40:N40"/>
    <mergeCell ref="H18:N18"/>
    <mergeCell ref="H19:N19"/>
  </mergeCells>
  <phoneticPr fontId="1"/>
  <dataValidations count="1">
    <dataValidation type="list" allowBlank="1" showInputMessage="1" showErrorMessage="1" sqref="N4" xr:uid="{00000000-0002-0000-0000-000001000000}">
      <formula1>"２分の１,３分の２,３分の１"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8" fitToHeight="0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91B7ED-DF52-EC4B-91AC-62759BE9F4F8}">
          <x14:formula1>
            <xm:f>非表示_プルダウン選択肢!$F$2:$F$6</xm:f>
          </x14:formula1>
          <xm:sqref>E38:E42</xm:sqref>
        </x14:dataValidation>
        <x14:dataValidation type="list" allowBlank="1" showInputMessage="1" showErrorMessage="1" xr:uid="{A01F1D3F-0F89-5D4A-997B-D9B001DF2D02}">
          <x14:formula1>
            <xm:f>非表示_プルダウン選択肢!$B$3:$B$8</xm:f>
          </x14:formula1>
          <xm:sqref>E10:E24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799C-87D8-8B4A-9215-224AA61541CA}">
  <sheetPr>
    <pageSetUpPr fitToPage="1"/>
  </sheetPr>
  <dimension ref="B1:L47"/>
  <sheetViews>
    <sheetView showGridLines="0" zoomScaleNormal="100" workbookViewId="0"/>
  </sheetViews>
  <sheetFormatPr defaultColWidth="8.69921875" defaultRowHeight="13.2" outlineLevelCol="1"/>
  <cols>
    <col min="1" max="1" width="2.69921875" style="77" customWidth="1"/>
    <col min="2" max="2" width="4.19921875" style="77" bestFit="1" customWidth="1"/>
    <col min="3" max="3" width="27.19921875" style="77" bestFit="1" customWidth="1"/>
    <col min="4" max="4" width="26.69921875" style="77" customWidth="1"/>
    <col min="5" max="5" width="43" style="77" customWidth="1"/>
    <col min="6" max="6" width="11.19921875" style="79" bestFit="1" customWidth="1"/>
    <col min="7" max="7" width="2.5" style="77" customWidth="1"/>
    <col min="8" max="11" width="15.69921875" style="77" hidden="1" customWidth="1" outlineLevel="1"/>
    <col min="12" max="12" width="8.69921875" style="77" collapsed="1"/>
    <col min="13" max="16384" width="8.69921875" style="77"/>
  </cols>
  <sheetData>
    <row r="1" spans="2:11" ht="14.4">
      <c r="B1" s="121" t="s">
        <v>41</v>
      </c>
      <c r="C1" s="121"/>
      <c r="D1" s="121"/>
      <c r="E1" s="121"/>
      <c r="F1" s="121"/>
      <c r="G1" s="76"/>
    </row>
    <row r="2" spans="2:11" ht="14.4">
      <c r="B2" s="77" t="s">
        <v>52</v>
      </c>
      <c r="D2" s="78"/>
      <c r="H2" s="94" t="s">
        <v>59</v>
      </c>
      <c r="I2" s="95"/>
      <c r="J2" s="1"/>
      <c r="K2" s="95"/>
    </row>
    <row r="3" spans="2:11" ht="14.4">
      <c r="B3" s="80" t="s">
        <v>33</v>
      </c>
      <c r="C3" s="80" t="s">
        <v>2</v>
      </c>
      <c r="D3" s="81" t="s">
        <v>34</v>
      </c>
      <c r="E3" s="80" t="s">
        <v>35</v>
      </c>
      <c r="F3" s="82" t="s">
        <v>18</v>
      </c>
      <c r="H3" s="1" t="s">
        <v>70</v>
      </c>
      <c r="I3" s="95"/>
      <c r="J3" s="1"/>
      <c r="K3" s="95"/>
    </row>
    <row r="4" spans="2:11" ht="14.4">
      <c r="B4" s="83">
        <v>1</v>
      </c>
      <c r="C4" s="83" t="s">
        <v>110</v>
      </c>
      <c r="D4" s="84" t="s">
        <v>111</v>
      </c>
      <c r="E4" s="83" t="s">
        <v>112</v>
      </c>
      <c r="F4" s="85">
        <v>200000</v>
      </c>
      <c r="H4" s="1" t="s">
        <v>60</v>
      </c>
      <c r="I4" s="100">
        <f>$F$9</f>
        <v>830000</v>
      </c>
      <c r="J4" s="1" t="s">
        <v>61</v>
      </c>
      <c r="K4" s="100">
        <f>$F$18</f>
        <v>300000</v>
      </c>
    </row>
    <row r="5" spans="2:11" ht="14.4">
      <c r="B5" s="83">
        <v>2</v>
      </c>
      <c r="C5" s="83" t="s">
        <v>110</v>
      </c>
      <c r="D5" s="84" t="s">
        <v>111</v>
      </c>
      <c r="E5" s="83" t="s">
        <v>113</v>
      </c>
      <c r="F5" s="85">
        <v>200000</v>
      </c>
      <c r="H5" s="1" t="s">
        <v>62</v>
      </c>
      <c r="I5" s="100">
        <f>$F$24</f>
        <v>380000</v>
      </c>
      <c r="J5" s="1" t="s">
        <v>63</v>
      </c>
      <c r="K5" s="100">
        <f>$F$33</f>
        <v>720000</v>
      </c>
    </row>
    <row r="6" spans="2:11" ht="14.4">
      <c r="B6" s="83">
        <v>3</v>
      </c>
      <c r="C6" s="83" t="s">
        <v>110</v>
      </c>
      <c r="D6" s="84" t="s">
        <v>111</v>
      </c>
      <c r="E6" s="83" t="s">
        <v>114</v>
      </c>
      <c r="F6" s="85">
        <v>200000</v>
      </c>
      <c r="H6" s="96" t="s">
        <v>64</v>
      </c>
      <c r="I6" s="100">
        <f>$F$40</f>
        <v>290000</v>
      </c>
      <c r="J6" s="1" t="s">
        <v>65</v>
      </c>
      <c r="K6" s="100">
        <f>$F$45</f>
        <v>18000</v>
      </c>
    </row>
    <row r="7" spans="2:11" ht="14.4">
      <c r="B7" s="83">
        <v>4</v>
      </c>
      <c r="C7" s="83" t="s">
        <v>110</v>
      </c>
      <c r="D7" s="84" t="s">
        <v>111</v>
      </c>
      <c r="E7" s="86" t="s">
        <v>115</v>
      </c>
      <c r="F7" s="85">
        <v>200000</v>
      </c>
      <c r="H7" s="1" t="s">
        <v>66</v>
      </c>
      <c r="I7" s="95"/>
      <c r="J7" s="1"/>
      <c r="K7" s="95"/>
    </row>
    <row r="8" spans="2:11" ht="14.4">
      <c r="B8" s="83">
        <v>5</v>
      </c>
      <c r="C8" s="83" t="s">
        <v>110</v>
      </c>
      <c r="D8" s="84" t="s">
        <v>116</v>
      </c>
      <c r="E8" s="86" t="s">
        <v>117</v>
      </c>
      <c r="F8" s="87">
        <v>30000</v>
      </c>
      <c r="H8" s="96" t="s">
        <v>67</v>
      </c>
      <c r="I8" s="100">
        <f>SUM(I4,K4,I5,K5)</f>
        <v>2230000</v>
      </c>
      <c r="J8" s="96"/>
    </row>
    <row r="9" spans="2:11" ht="14.4">
      <c r="D9" s="78"/>
      <c r="E9" s="88" t="s">
        <v>37</v>
      </c>
      <c r="F9" s="90">
        <f>SUM(F4:F8)</f>
        <v>830000</v>
      </c>
      <c r="H9" s="96" t="s">
        <v>68</v>
      </c>
      <c r="I9" s="100">
        <f>I6</f>
        <v>290000</v>
      </c>
      <c r="J9" s="97"/>
    </row>
    <row r="10" spans="2:11" ht="14.4">
      <c r="D10" s="78"/>
      <c r="F10" s="89"/>
      <c r="H10" s="1" t="s">
        <v>69</v>
      </c>
      <c r="I10" s="100">
        <f>K6</f>
        <v>18000</v>
      </c>
      <c r="J10" s="97"/>
    </row>
    <row r="11" spans="2:11">
      <c r="B11" s="77" t="s">
        <v>53</v>
      </c>
      <c r="D11" s="78"/>
    </row>
    <row r="12" spans="2:11">
      <c r="B12" s="80" t="s">
        <v>33</v>
      </c>
      <c r="C12" s="80" t="s">
        <v>2</v>
      </c>
      <c r="D12" s="81" t="s">
        <v>34</v>
      </c>
      <c r="E12" s="80" t="s">
        <v>35</v>
      </c>
      <c r="F12" s="82" t="s">
        <v>18</v>
      </c>
    </row>
    <row r="13" spans="2:11">
      <c r="B13" s="83">
        <v>1</v>
      </c>
      <c r="C13" s="83" t="s">
        <v>118</v>
      </c>
      <c r="D13" s="104" t="s">
        <v>119</v>
      </c>
      <c r="E13" s="105" t="s">
        <v>120</v>
      </c>
      <c r="F13" s="85">
        <v>100000</v>
      </c>
    </row>
    <row r="14" spans="2:11" ht="26.4">
      <c r="B14" s="83">
        <v>2</v>
      </c>
      <c r="C14" s="83" t="s">
        <v>118</v>
      </c>
      <c r="D14" s="104" t="s">
        <v>119</v>
      </c>
      <c r="E14" s="105" t="s">
        <v>121</v>
      </c>
      <c r="F14" s="85">
        <v>20000</v>
      </c>
    </row>
    <row r="15" spans="2:11">
      <c r="B15" s="83">
        <v>3</v>
      </c>
      <c r="C15" s="83" t="s">
        <v>118</v>
      </c>
      <c r="D15" s="104" t="s">
        <v>119</v>
      </c>
      <c r="E15" s="105" t="s">
        <v>122</v>
      </c>
      <c r="F15" s="85">
        <v>150000</v>
      </c>
    </row>
    <row r="16" spans="2:11">
      <c r="B16" s="83">
        <v>4</v>
      </c>
      <c r="C16" s="83" t="s">
        <v>118</v>
      </c>
      <c r="D16" s="104" t="s">
        <v>119</v>
      </c>
      <c r="E16" s="105" t="s">
        <v>123</v>
      </c>
      <c r="F16" s="85">
        <v>20000</v>
      </c>
    </row>
    <row r="17" spans="2:6" ht="26.4">
      <c r="B17" s="83">
        <v>5</v>
      </c>
      <c r="C17" s="83" t="s">
        <v>118</v>
      </c>
      <c r="D17" s="104" t="s">
        <v>119</v>
      </c>
      <c r="E17" s="106" t="s">
        <v>124</v>
      </c>
      <c r="F17" s="87">
        <v>10000</v>
      </c>
    </row>
    <row r="18" spans="2:6">
      <c r="D18" s="78"/>
      <c r="E18" s="88" t="s">
        <v>37</v>
      </c>
      <c r="F18" s="90">
        <f>SUM(F13:F17)</f>
        <v>300000</v>
      </c>
    </row>
    <row r="19" spans="2:6">
      <c r="D19" s="78"/>
      <c r="F19" s="89"/>
    </row>
    <row r="20" spans="2:6">
      <c r="B20" s="77" t="s">
        <v>54</v>
      </c>
      <c r="D20" s="78"/>
    </row>
    <row r="21" spans="2:6">
      <c r="B21" s="80" t="s">
        <v>33</v>
      </c>
      <c r="C21" s="80" t="s">
        <v>2</v>
      </c>
      <c r="D21" s="81" t="s">
        <v>34</v>
      </c>
      <c r="E21" s="80" t="s">
        <v>35</v>
      </c>
      <c r="F21" s="82" t="s">
        <v>18</v>
      </c>
    </row>
    <row r="22" spans="2:6">
      <c r="B22" s="83">
        <v>1</v>
      </c>
      <c r="C22" s="83" t="s">
        <v>125</v>
      </c>
      <c r="D22" s="104" t="s">
        <v>126</v>
      </c>
      <c r="E22" s="107" t="s">
        <v>127</v>
      </c>
      <c r="F22" s="85">
        <v>300000</v>
      </c>
    </row>
    <row r="23" spans="2:6">
      <c r="B23" s="83">
        <v>2</v>
      </c>
      <c r="C23" s="83" t="s">
        <v>125</v>
      </c>
      <c r="D23" s="104" t="s">
        <v>128</v>
      </c>
      <c r="E23" s="83" t="s">
        <v>129</v>
      </c>
      <c r="F23" s="85">
        <v>80000</v>
      </c>
    </row>
    <row r="24" spans="2:6">
      <c r="D24" s="78"/>
      <c r="E24" s="88" t="s">
        <v>37</v>
      </c>
      <c r="F24" s="90">
        <f>SUM(F22:F23)</f>
        <v>380000</v>
      </c>
    </row>
    <row r="25" spans="2:6">
      <c r="D25" s="78"/>
      <c r="F25" s="89"/>
    </row>
    <row r="26" spans="2:6">
      <c r="B26" s="77" t="s">
        <v>55</v>
      </c>
      <c r="D26" s="78"/>
    </row>
    <row r="27" spans="2:6">
      <c r="B27" s="80" t="s">
        <v>33</v>
      </c>
      <c r="C27" s="80" t="s">
        <v>2</v>
      </c>
      <c r="D27" s="81" t="s">
        <v>34</v>
      </c>
      <c r="E27" s="80" t="s">
        <v>35</v>
      </c>
      <c r="F27" s="82" t="s">
        <v>18</v>
      </c>
    </row>
    <row r="28" spans="2:6" ht="26.4">
      <c r="B28" s="83">
        <v>1</v>
      </c>
      <c r="C28" s="83" t="s">
        <v>130</v>
      </c>
      <c r="D28" s="84" t="s">
        <v>131</v>
      </c>
      <c r="E28" s="107" t="s">
        <v>132</v>
      </c>
      <c r="F28" s="87">
        <v>20000</v>
      </c>
    </row>
    <row r="29" spans="2:6">
      <c r="B29" s="83">
        <v>2</v>
      </c>
      <c r="C29" s="83" t="s">
        <v>133</v>
      </c>
      <c r="D29" s="84" t="s">
        <v>134</v>
      </c>
      <c r="E29" s="83" t="s">
        <v>135</v>
      </c>
      <c r="F29" s="85">
        <v>250000</v>
      </c>
    </row>
    <row r="30" spans="2:6">
      <c r="B30" s="83">
        <v>3</v>
      </c>
      <c r="C30" s="83" t="s">
        <v>136</v>
      </c>
      <c r="D30" s="84" t="s">
        <v>137</v>
      </c>
      <c r="E30" s="86" t="s">
        <v>138</v>
      </c>
      <c r="F30" s="87">
        <v>200000</v>
      </c>
    </row>
    <row r="31" spans="2:6">
      <c r="B31" s="83">
        <v>4</v>
      </c>
      <c r="C31" s="83" t="s">
        <v>136</v>
      </c>
      <c r="D31" s="84" t="s">
        <v>137</v>
      </c>
      <c r="E31" s="83" t="s">
        <v>139</v>
      </c>
      <c r="F31" s="85">
        <v>200000</v>
      </c>
    </row>
    <row r="32" spans="2:6">
      <c r="B32" s="83">
        <v>5</v>
      </c>
      <c r="C32" s="83" t="s">
        <v>140</v>
      </c>
      <c r="D32" s="84" t="s">
        <v>141</v>
      </c>
      <c r="E32" s="83" t="s">
        <v>142</v>
      </c>
      <c r="F32" s="85">
        <v>50000</v>
      </c>
    </row>
    <row r="33" spans="2:6">
      <c r="D33" s="78"/>
      <c r="E33" s="88" t="s">
        <v>37</v>
      </c>
      <c r="F33" s="90">
        <f>SUM(F28:F32)</f>
        <v>720000</v>
      </c>
    </row>
    <row r="34" spans="2:6">
      <c r="D34" s="78"/>
      <c r="F34" s="89"/>
    </row>
    <row r="35" spans="2:6">
      <c r="B35" s="77" t="s">
        <v>56</v>
      </c>
      <c r="D35" s="78"/>
    </row>
    <row r="36" spans="2:6">
      <c r="B36" s="80" t="s">
        <v>33</v>
      </c>
      <c r="C36" s="80" t="s">
        <v>2</v>
      </c>
      <c r="D36" s="81" t="s">
        <v>34</v>
      </c>
      <c r="E36" s="80" t="s">
        <v>35</v>
      </c>
      <c r="F36" s="82" t="s">
        <v>18</v>
      </c>
    </row>
    <row r="37" spans="2:6">
      <c r="B37" s="83">
        <v>1</v>
      </c>
      <c r="C37" s="83" t="s">
        <v>143</v>
      </c>
      <c r="D37" s="84" t="s">
        <v>144</v>
      </c>
      <c r="E37" s="83" t="s">
        <v>145</v>
      </c>
      <c r="F37" s="85">
        <v>150000</v>
      </c>
    </row>
    <row r="38" spans="2:6">
      <c r="B38" s="83">
        <v>2</v>
      </c>
      <c r="C38" s="83" t="s">
        <v>143</v>
      </c>
      <c r="D38" s="84" t="s">
        <v>144</v>
      </c>
      <c r="E38" s="83" t="s">
        <v>146</v>
      </c>
      <c r="F38" s="85">
        <v>60000</v>
      </c>
    </row>
    <row r="39" spans="2:6">
      <c r="B39" s="83">
        <v>3</v>
      </c>
      <c r="C39" s="83" t="s">
        <v>143</v>
      </c>
      <c r="D39" s="84" t="s">
        <v>147</v>
      </c>
      <c r="E39" s="83" t="s">
        <v>148</v>
      </c>
      <c r="F39" s="85">
        <v>80000</v>
      </c>
    </row>
    <row r="40" spans="2:6">
      <c r="D40" s="78"/>
      <c r="E40" s="88" t="s">
        <v>37</v>
      </c>
      <c r="F40" s="90">
        <f>SUM(F37:F39)</f>
        <v>290000</v>
      </c>
    </row>
    <row r="42" spans="2:6">
      <c r="B42" s="77" t="s">
        <v>57</v>
      </c>
      <c r="D42" s="78"/>
    </row>
    <row r="43" spans="2:6">
      <c r="B43" s="80" t="s">
        <v>33</v>
      </c>
      <c r="C43" s="80" t="s">
        <v>2</v>
      </c>
      <c r="D43" s="81" t="s">
        <v>34</v>
      </c>
      <c r="E43" s="80" t="s">
        <v>35</v>
      </c>
      <c r="F43" s="82" t="s">
        <v>18</v>
      </c>
    </row>
    <row r="44" spans="2:6">
      <c r="B44" s="83">
        <v>1</v>
      </c>
      <c r="C44" s="83" t="s">
        <v>149</v>
      </c>
      <c r="D44" s="84" t="s">
        <v>150</v>
      </c>
      <c r="E44" s="83" t="s">
        <v>151</v>
      </c>
      <c r="F44" s="85">
        <v>18000</v>
      </c>
    </row>
    <row r="45" spans="2:6">
      <c r="D45" s="78"/>
      <c r="E45" s="88" t="s">
        <v>37</v>
      </c>
      <c r="F45" s="90">
        <f>SUM(F44:F44)</f>
        <v>18000</v>
      </c>
    </row>
    <row r="47" spans="2:6">
      <c r="E47" s="80" t="s">
        <v>71</v>
      </c>
      <c r="F47" s="85">
        <f>SUM(F9,F18,F24,F33,F40,F45)</f>
        <v>2538000</v>
      </c>
    </row>
  </sheetData>
  <sheetProtection algorithmName="SHA-512" hashValue="/n2fSS8rvFzckIfJnBaUjXZ2rEliI0OE8qaJewJwg6oD3Gu87kVhcD0vQMMCmtVjQa51K/O7/bp0iqFrFRTshw==" saltValue="Y+6e/vH8aOXBNhRXPVeRyA==" spinCount="100000" sheet="1" formatCells="0" formatColumns="0" formatRows="0" insertColumns="0" insertRows="0" insertHyperlinks="0" deleteColumns="0" deleteRows="0" sort="0" autoFilter="0" pivotTables="0"/>
  <mergeCells count="1">
    <mergeCell ref="B1:F1"/>
  </mergeCells>
  <phoneticPr fontId="25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B17B-ED6A-4097-AC49-F3C2C3914E9B}">
  <dimension ref="B2:F8"/>
  <sheetViews>
    <sheetView workbookViewId="0">
      <selection activeCell="F2" sqref="F2"/>
    </sheetView>
  </sheetViews>
  <sheetFormatPr defaultColWidth="8.69921875" defaultRowHeight="18"/>
  <sheetData>
    <row r="2" spans="2:6">
      <c r="B2" t="s">
        <v>38</v>
      </c>
      <c r="F2" t="s">
        <v>42</v>
      </c>
    </row>
    <row r="3" spans="2:6">
      <c r="B3" t="s">
        <v>43</v>
      </c>
      <c r="F3" t="s">
        <v>44</v>
      </c>
    </row>
    <row r="4" spans="2:6">
      <c r="B4" t="s">
        <v>45</v>
      </c>
      <c r="F4" t="s">
        <v>46</v>
      </c>
    </row>
    <row r="5" spans="2:6">
      <c r="B5" t="s">
        <v>47</v>
      </c>
      <c r="F5" t="s">
        <v>48</v>
      </c>
    </row>
    <row r="6" spans="2:6">
      <c r="B6" t="s">
        <v>49</v>
      </c>
      <c r="F6" t="s">
        <v>50</v>
      </c>
    </row>
    <row r="7" spans="2:6">
      <c r="B7" t="s">
        <v>58</v>
      </c>
    </row>
    <row r="8" spans="2:6">
      <c r="B8" t="s">
        <v>51</v>
      </c>
    </row>
  </sheetData>
  <sheetProtection algorithmName="SHA-512" hashValue="fJ8lyqFV3zBLXhNUZOKGGxhoQHuG4qVcqa10Of9RkywhX4aOLvdTtebOYh5h9nNJ0Y34Grh3Gjljxfepud/Dgg==" saltValue="imCtNEIx/xlBo90Xcv4Oyg==" spinCount="100000" sheet="1" objects="1" scenarios="1"/>
  <phoneticPr fontId="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収支計画書（1公演用）</vt:lpstr>
      <vt:lpstr>（別添）収支計画明細 （1公演用）</vt:lpstr>
      <vt:lpstr>非表示_プルダウン選択肢</vt:lpstr>
      <vt:lpstr>'（別添）収支計画明細 （1公演用）'!Print_Area</vt:lpstr>
      <vt:lpstr>'収支計画書（1公演用）'!Print_Area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2020-05-18T13:02:51Z</dcterms:created>
  <dcterms:modified xsi:type="dcterms:W3CDTF">2020-12-07T06:00:25Z</dcterms:modified>
</cp:coreProperties>
</file>