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filterPrivacy="1" codeName="ThisWorkbook"/>
  <xr:revisionPtr revIDLastSave="0" documentId="8_{4EA06C08-B5FD-45F2-B3E8-855AF9EB0B72}" xr6:coauthVersionLast="47" xr6:coauthVersionMax="47" xr10:uidLastSave="{00000000-0000-0000-0000-000000000000}"/>
  <bookViews>
    <workbookView xWindow="-28910" yWindow="-110" windowWidth="29020" windowHeight="15700" tabRatio="671" xr2:uid="{00000000-000D-0000-FFFF-FFFF00000000}"/>
  </bookViews>
  <sheets>
    <sheet name="収支報告書" sheetId="35" r:id="rId1"/>
    <sheet name="複数イベント管理台帳 " sheetId="12" state="hidden" r:id="rId2"/>
    <sheet name="まとめ申請・報告イベント管理台帳" sheetId="36" r:id="rId3"/>
    <sheet name="消費税計算ツール" sheetId="30" r:id="rId4"/>
    <sheet name="複数イベント管理台帳記入例" sheetId="7" state="hidden" r:id="rId5"/>
    <sheet name="収支報告書記入例 " sheetId="32" r:id="rId6"/>
    <sheet name="まとめ申請・報告用イベント管理台帳 記入例" sheetId="37" r:id="rId7"/>
    <sheet name="（非表示）記入例注意書" sheetId="33" state="hidden" r:id="rId8"/>
    <sheet name="（非表示）プルダウン" sheetId="22" state="hidden" r:id="rId9"/>
  </sheets>
  <definedNames>
    <definedName name="_xlnm.Print_Area" localSheetId="0">収支報告書!$B$1:$R$64</definedName>
    <definedName name="_xlnm.Print_Area" localSheetId="5">'収支報告書記入例 '!$B$1:$V$69</definedName>
    <definedName name="_xlnm.Print_Area" localSheetId="1">'複数イベント管理台帳 '!$B$2:$H$28</definedName>
    <definedName name="_xlnm.Print_Area" localSheetId="4">複数イベント管理台帳記入例!$B$2:$H$28</definedName>
    <definedName name="_xlnm.Print_Titles" localSheetId="0">収支報告書!$1:$10</definedName>
    <definedName name="_xlnm.Print_Titles" localSheetId="5">'収支報告書記入例 '!$1:$10</definedName>
    <definedName name="_xlnm.Print_Titles" localSheetId="1">'複数イベント管理台帳 '!$2:$2</definedName>
    <definedName name="_xlnm.Print_Titles" localSheetId="4">複数イベント管理台帳記入例!$2:$2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23" i="32" l="1"/>
  <c r="H35" i="35"/>
  <c r="I18" i="32"/>
  <c r="G28" i="36" l="1"/>
  <c r="M5" i="37"/>
  <c r="R22" i="35"/>
  <c r="R21" i="35"/>
  <c r="R20" i="35"/>
  <c r="R19" i="35"/>
  <c r="R18" i="35"/>
  <c r="R17" i="35"/>
  <c r="R16" i="35"/>
  <c r="R15" i="35"/>
  <c r="R14" i="35"/>
  <c r="H57" i="32"/>
  <c r="K63" i="32" s="1"/>
  <c r="G4" i="12"/>
  <c r="D5" i="12"/>
  <c r="D4" i="12"/>
  <c r="H53" i="35"/>
  <c r="K59" i="35" s="1"/>
  <c r="H38" i="32"/>
  <c r="H28" i="36"/>
  <c r="F28" i="36"/>
  <c r="I12" i="36"/>
  <c r="M6" i="37"/>
  <c r="I27" i="37"/>
  <c r="I28" i="35"/>
  <c r="K13" i="35"/>
  <c r="M5" i="36"/>
  <c r="M6" i="36"/>
  <c r="I20" i="32"/>
  <c r="K20" i="32" s="1"/>
  <c r="K22" i="32"/>
  <c r="F27" i="37"/>
  <c r="G27" i="37"/>
  <c r="H27" i="37"/>
  <c r="G4" i="7"/>
  <c r="E5" i="36"/>
  <c r="S13" i="35" l="1"/>
  <c r="D5" i="7"/>
  <c r="D4" i="7"/>
  <c r="I21" i="37"/>
  <c r="E6" i="37"/>
  <c r="E5" i="37"/>
  <c r="I20" i="37" l="1"/>
  <c r="I25" i="36"/>
  <c r="I24" i="36"/>
  <c r="I23" i="36"/>
  <c r="I22" i="36"/>
  <c r="I21" i="36"/>
  <c r="I20" i="36"/>
  <c r="I19" i="36"/>
  <c r="I18" i="36"/>
  <c r="I17" i="36"/>
  <c r="I16" i="36"/>
  <c r="I15" i="36"/>
  <c r="I14" i="36"/>
  <c r="I13" i="36"/>
  <c r="E6" i="36"/>
  <c r="I19" i="37"/>
  <c r="I18" i="37"/>
  <c r="I17" i="37"/>
  <c r="I16" i="37"/>
  <c r="I15" i="37"/>
  <c r="I14" i="37"/>
  <c r="I13" i="37"/>
  <c r="I12" i="37"/>
  <c r="I28" i="36" l="1"/>
  <c r="R22" i="32"/>
  <c r="R21" i="32" l="1"/>
  <c r="K21" i="32" l="1"/>
  <c r="R25" i="32" l="1"/>
  <c r="R24" i="32"/>
  <c r="I36" i="32"/>
  <c r="I35" i="32"/>
  <c r="I34" i="32"/>
  <c r="I33" i="32"/>
  <c r="I32" i="32"/>
  <c r="I31" i="32"/>
  <c r="K15" i="32"/>
  <c r="K16" i="32"/>
  <c r="K17" i="32"/>
  <c r="K18" i="32"/>
  <c r="K19" i="32"/>
  <c r="K14" i="32" l="1"/>
  <c r="K13" i="32"/>
  <c r="K28" i="32" l="1"/>
  <c r="K38" i="32" s="1"/>
  <c r="E65" i="32" s="1"/>
  <c r="I33" i="35" l="1"/>
  <c r="I32" i="35"/>
  <c r="I31" i="35"/>
  <c r="I30" i="35"/>
  <c r="I29" i="35"/>
  <c r="I35" i="35" s="1"/>
  <c r="K22" i="35"/>
  <c r="K21" i="35"/>
  <c r="K20" i="35"/>
  <c r="K19" i="35"/>
  <c r="K18" i="35"/>
  <c r="K17" i="35"/>
  <c r="K16" i="35"/>
  <c r="K15" i="35"/>
  <c r="K14" i="35"/>
  <c r="R13" i="35"/>
  <c r="E64" i="32"/>
  <c r="K64" i="32" s="1"/>
  <c r="I38" i="32"/>
  <c r="R20" i="32"/>
  <c r="R19" i="32"/>
  <c r="R18" i="32"/>
  <c r="R17" i="32"/>
  <c r="R16" i="32"/>
  <c r="R15" i="32"/>
  <c r="R14" i="32"/>
  <c r="R13" i="32"/>
  <c r="E60" i="35" l="1"/>
  <c r="K60" i="35" s="1"/>
  <c r="K25" i="35"/>
  <c r="K66" i="32"/>
  <c r="K65" i="32" s="1"/>
  <c r="K35" i="35" l="1"/>
  <c r="S15" i="35" s="1" a="1"/>
  <c r="S15" i="35" s="1"/>
  <c r="D14" i="30"/>
  <c r="D13" i="30"/>
  <c r="D12" i="30"/>
  <c r="D11" i="30"/>
  <c r="D10" i="30"/>
  <c r="D9" i="30"/>
  <c r="D8" i="30"/>
  <c r="D7" i="30"/>
  <c r="D6" i="30"/>
  <c r="D5" i="30"/>
  <c r="D4" i="30"/>
  <c r="E61" i="35" l="1"/>
  <c r="K62" i="35" s="1"/>
  <c r="K61" i="35" s="1"/>
  <c r="K62" i="32"/>
  <c r="K61" i="32" s="1"/>
  <c r="A3" i="22"/>
  <c r="A2" i="22"/>
  <c r="A1" i="22"/>
  <c r="K58" i="35" l="1"/>
  <c r="K57" i="35"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L6" authorId="0" shapeId="0" xr:uid="{CCDC3D15-7223-4A2A-8632-A0230E62D166}">
      <text>
        <r>
          <rPr>
            <b/>
            <sz val="12"/>
            <color rgb="FFDD0806"/>
            <rFont val="MS P ゴシック"/>
            <charset val="128"/>
          </rPr>
          <t>1</t>
        </r>
        <r>
          <rPr>
            <b/>
            <sz val="12"/>
            <color rgb="FFDD0806"/>
            <rFont val="MS P ゴシック"/>
            <charset val="128"/>
          </rPr>
          <t>採択案件あたり</t>
        </r>
        <r>
          <rPr>
            <b/>
            <sz val="12"/>
            <color rgb="FF000000"/>
            <rFont val="MS P ゴシック"/>
            <charset val="128"/>
          </rPr>
          <t>の補助対象経費</t>
        </r>
        <r>
          <rPr>
            <b/>
            <sz val="12"/>
            <color rgb="FF000000"/>
            <rFont val="MS P ゴシック"/>
            <charset val="128"/>
          </rPr>
          <t>(</t>
        </r>
        <r>
          <rPr>
            <b/>
            <sz val="12"/>
            <color rgb="FF000000"/>
            <rFont val="MS P ゴシック"/>
            <charset val="128"/>
          </rPr>
          <t>交付決定時</t>
        </r>
        <r>
          <rPr>
            <b/>
            <sz val="12"/>
            <color rgb="FF000000"/>
            <rFont val="MS P ゴシック"/>
            <charset val="128"/>
          </rPr>
          <t>)</t>
        </r>
        <r>
          <rPr>
            <b/>
            <sz val="12"/>
            <color rgb="FF000000"/>
            <rFont val="MS P ゴシック"/>
            <charset val="128"/>
          </rPr>
          <t>を入力してください</t>
        </r>
        <r>
          <rPr>
            <b/>
            <sz val="12"/>
            <color rgb="FF000000"/>
            <rFont val="MS P ゴシック"/>
            <charset val="128"/>
          </rPr>
          <t xml:space="preserve">
</t>
        </r>
      </text>
    </comment>
    <comment ref="L7" authorId="0" shapeId="0" xr:uid="{8B2F6A0B-3471-43C4-AEF7-EC7D32FCC50E}">
      <text>
        <r>
          <rPr>
            <b/>
            <sz val="12"/>
            <color rgb="FFDD0806"/>
            <rFont val="MS P ゴシック"/>
            <charset val="128"/>
          </rPr>
          <t>採択件数ベース</t>
        </r>
        <r>
          <rPr>
            <b/>
            <sz val="12"/>
            <color rgb="FF000000"/>
            <rFont val="MS P ゴシック"/>
            <charset val="128"/>
          </rPr>
          <t>で入力してください</t>
        </r>
        <r>
          <rPr>
            <b/>
            <sz val="12"/>
            <color rgb="FFDD0806"/>
            <rFont val="MS P ゴシック"/>
            <charset val="128"/>
          </rPr>
          <t xml:space="preserve">
</t>
        </r>
        <r>
          <rPr>
            <b/>
            <sz val="12"/>
            <color rgb="FF000000"/>
            <rFont val="MS P ゴシック"/>
            <charset val="128"/>
          </rPr>
          <t>└</t>
        </r>
        <r>
          <rPr>
            <b/>
            <sz val="12"/>
            <color rgb="FF000000"/>
            <rFont val="MS P ゴシック"/>
            <charset val="128"/>
          </rPr>
          <t>複数イベントを</t>
        </r>
        <r>
          <rPr>
            <b/>
            <sz val="12"/>
            <color rgb="FF000000"/>
            <rFont val="MS P ゴシック"/>
            <charset val="128"/>
          </rPr>
          <t>1</t>
        </r>
        <r>
          <rPr>
            <b/>
            <sz val="12"/>
            <color rgb="FF000000"/>
            <rFont val="MS P ゴシック"/>
            <charset val="128"/>
          </rPr>
          <t>件ずつ申請し採択された場合は、</t>
        </r>
        <r>
          <rPr>
            <b/>
            <sz val="12"/>
            <color rgb="FFDD0806"/>
            <rFont val="MS P ゴシック"/>
            <charset val="128"/>
          </rPr>
          <t>採択された案件数</t>
        </r>
        <r>
          <rPr>
            <b/>
            <sz val="12"/>
            <color rgb="FF000000"/>
            <rFont val="MS P ゴシック"/>
            <charset val="128"/>
          </rPr>
          <t>の合計</t>
        </r>
        <r>
          <rPr>
            <b/>
            <sz val="12"/>
            <color rgb="FF000000"/>
            <rFont val="MS P ゴシック"/>
            <charset val="128"/>
          </rPr>
          <t xml:space="preserve">
</t>
        </r>
        <r>
          <rPr>
            <b/>
            <sz val="12"/>
            <color rgb="FF000000"/>
            <rFont val="MS P ゴシック"/>
            <charset val="128"/>
          </rPr>
          <t>└</t>
        </r>
        <r>
          <rPr>
            <b/>
            <sz val="12"/>
            <color rgb="FF000000"/>
            <rFont val="MS P ゴシック"/>
            <charset val="128"/>
          </rPr>
          <t>複数イベントをまとめて</t>
        </r>
        <r>
          <rPr>
            <b/>
            <sz val="12"/>
            <color rgb="FF000000"/>
            <rFont val="MS P ゴシック"/>
            <charset val="128"/>
          </rPr>
          <t>1</t>
        </r>
        <r>
          <rPr>
            <b/>
            <sz val="12"/>
            <color rgb="FF000000"/>
            <rFont val="MS P ゴシック"/>
            <charset val="128"/>
          </rPr>
          <t>件として申請し採択された場合は、「</t>
        </r>
        <r>
          <rPr>
            <b/>
            <sz val="12"/>
            <color rgb="FF000000"/>
            <rFont val="MS P ゴシック"/>
            <charset val="128"/>
          </rPr>
          <t>1</t>
        </r>
        <r>
          <rPr>
            <b/>
            <sz val="12"/>
            <color rgb="FF000000"/>
            <rFont val="MS P ゴシック"/>
            <charset val="128"/>
          </rPr>
          <t>」</t>
        </r>
      </text>
    </comment>
    <comment ref="K24" authorId="0" shapeId="0" xr:uid="{9DFE49B7-91AD-4F55-A7B2-931CA3190707}">
      <text>
        <r>
          <rPr>
            <b/>
            <sz val="14"/>
            <color rgb="FF000000"/>
            <rFont val="MS P ゴシック"/>
            <charset val="128"/>
          </rPr>
          <t>「広告宣伝費がない場合は</t>
        </r>
        <r>
          <rPr>
            <b/>
            <sz val="14"/>
            <color rgb="FF000000"/>
            <rFont val="MS P ゴシック"/>
            <charset val="128"/>
          </rPr>
          <t>\0</t>
        </r>
        <r>
          <rPr>
            <b/>
            <sz val="14"/>
            <color rgb="FF000000"/>
            <rFont val="MS P ゴシック"/>
            <charset val="128"/>
          </rPr>
          <t>とご入力ください」</t>
        </r>
      </text>
    </comment>
    <comment ref="F43" authorId="0" shapeId="0" xr:uid="{CA703F90-1D3F-450C-A264-6AFA691A9003}">
      <text>
        <r>
          <rPr>
            <sz val="12"/>
            <color rgb="FF000000"/>
            <rFont val="MS P ゴシック"/>
            <charset val="128"/>
          </rPr>
          <t>取組による収入の内、</t>
        </r>
        <r>
          <rPr>
            <sz val="12"/>
            <color rgb="FF000000"/>
            <rFont val="MS P ゴシック"/>
            <charset val="128"/>
          </rPr>
          <t xml:space="preserve">
</t>
        </r>
        <r>
          <rPr>
            <sz val="12"/>
            <color rgb="FF000000"/>
            <rFont val="MS P ゴシック"/>
            <charset val="128"/>
          </rPr>
          <t>「特典付き、ダイナミックプライシング、エリアチケット等」は、観客動員による収入に含める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8" authorId="0" shapeId="0" xr:uid="{E595D2A6-BC7E-40C7-B1DD-B6D55BF5E667}">
      <text>
        <r>
          <rPr>
            <b/>
            <sz val="12"/>
            <color indexed="81"/>
            <rFont val="MS P ゴシック"/>
            <family val="3"/>
            <charset val="128"/>
          </rPr>
          <t>イベント回数分の全ての採択番号を記載</t>
        </r>
        <r>
          <rPr>
            <sz val="12"/>
            <color indexed="81"/>
            <rFont val="MS P 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D8" authorId="0" shapeId="0" xr:uid="{9299938C-36A7-45D7-8E10-264355D40FAF}">
      <text>
        <r>
          <rPr>
            <b/>
            <sz val="12"/>
            <color indexed="81"/>
            <rFont val="MS P ゴシック"/>
            <family val="3"/>
            <charset val="128"/>
          </rPr>
          <t>イベント回数分の全ての採択番号を記載</t>
        </r>
        <r>
          <rPr>
            <sz val="12"/>
            <color indexed="81"/>
            <rFont val="MS P 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L6" authorId="0" shapeId="0" xr:uid="{69F32F74-7439-45D5-8DFB-6865167FB29B}">
      <text>
        <r>
          <rPr>
            <b/>
            <sz val="12"/>
            <color indexed="10"/>
            <rFont val="MS P ゴシック"/>
            <family val="3"/>
            <charset val="128"/>
          </rPr>
          <t>1申請あたり</t>
        </r>
        <r>
          <rPr>
            <b/>
            <sz val="12"/>
            <color indexed="81"/>
            <rFont val="MS P ゴシック"/>
            <family val="3"/>
            <charset val="128"/>
          </rPr>
          <t>の補助対象経費(交付決定時)を入力してください</t>
        </r>
      </text>
    </comment>
    <comment ref="L7" authorId="0" shapeId="0" xr:uid="{2B8BF11A-A821-4E67-B955-91DA1BD5D012}">
      <text>
        <r>
          <rPr>
            <b/>
            <sz val="12"/>
            <color indexed="10"/>
            <rFont val="MS P ゴシック"/>
            <family val="3"/>
            <charset val="128"/>
          </rPr>
          <t>申請件数ベース</t>
        </r>
        <r>
          <rPr>
            <b/>
            <sz val="12"/>
            <color indexed="81"/>
            <rFont val="MS P ゴシック"/>
            <family val="3"/>
            <charset val="128"/>
          </rPr>
          <t>で入力してください</t>
        </r>
        <r>
          <rPr>
            <b/>
            <sz val="12"/>
            <color indexed="10"/>
            <rFont val="MS P ゴシック"/>
            <family val="3"/>
            <charset val="128"/>
          </rPr>
          <t xml:space="preserve">
</t>
        </r>
        <r>
          <rPr>
            <b/>
            <sz val="12"/>
            <color indexed="81"/>
            <rFont val="MS P ゴシック"/>
            <family val="3"/>
            <charset val="128"/>
          </rPr>
          <t>└複数イベントを1件ずつ申請し採択された場合は、採択された案件数の合計
└複数イベントをまとめて1件として申請し採択された場合は、「1」</t>
        </r>
      </text>
    </comment>
    <comment ref="F45" authorId="0" shapeId="0" xr:uid="{11D4B9EB-C25D-44D4-9367-1ED80542FEFF}">
      <text>
        <r>
          <rPr>
            <sz val="10"/>
            <color indexed="81"/>
            <rFont val="MS P ゴシック"/>
            <family val="3"/>
            <charset val="128"/>
          </rPr>
          <t>「収益チャネルの多様化のための取組」の収入の内、
「多様なチケットの販売（特典付き、グッズ付き、特殊体験付き（例:3D体験）、ダイナミックプライシング、エリアチケット）」を含める</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<sst xmlns="http://schemas.openxmlformats.org/spreadsheetml/2006/main" count="454" uniqueCount="243">
  <si>
    <t>収支報告書</t>
    <rPh sb="0" eb="2">
      <t>シュウシ</t>
    </rPh>
    <rPh sb="2" eb="5">
      <t>ホウコクショ</t>
    </rPh>
    <phoneticPr fontId="4"/>
  </si>
  <si>
    <t>※色の塗られていないセルのみ入力してください。それ以外のセルへの入力、フォーマットの変更は認められません（ただし、行の追加は「収入欄」No.1からNo.4までを除き可）。</t>
    <rPh sb="1" eb="2">
      <t>イロ</t>
    </rPh>
    <rPh sb="3" eb="4">
      <t>ヌ</t>
    </rPh>
    <rPh sb="14" eb="16">
      <t>ニュウリョク</t>
    </rPh>
    <rPh sb="25" eb="27">
      <t>イガイ</t>
    </rPh>
    <rPh sb="32" eb="34">
      <t>ニュウリョク</t>
    </rPh>
    <rPh sb="42" eb="44">
      <t>ヘンコウ</t>
    </rPh>
    <rPh sb="45" eb="46">
      <t>ミト</t>
    </rPh>
    <rPh sb="57" eb="58">
      <t>ギョウ</t>
    </rPh>
    <rPh sb="59" eb="61">
      <t>ツイカ</t>
    </rPh>
    <rPh sb="63" eb="66">
      <t>シュウニュウラン</t>
    </rPh>
    <rPh sb="80" eb="81">
      <t>ノゾ</t>
    </rPh>
    <rPh sb="82" eb="83">
      <t>カ</t>
    </rPh>
    <phoneticPr fontId="10"/>
  </si>
  <si>
    <t>※事務局確認用のため、実績報告時に記載いただく必要はありません。</t>
    <rPh sb="1" eb="7">
      <t>ジムキョクカクニンヨウ</t>
    </rPh>
    <rPh sb="11" eb="13">
      <t>ジッセキ</t>
    </rPh>
    <rPh sb="13" eb="15">
      <t>ホウコク</t>
    </rPh>
    <rPh sb="15" eb="16">
      <t>ジ</t>
    </rPh>
    <rPh sb="17" eb="19">
      <t>キサイ</t>
    </rPh>
    <rPh sb="23" eb="25">
      <t>ヒツヨウ</t>
    </rPh>
    <phoneticPr fontId="10"/>
  </si>
  <si>
    <t>概要</t>
    <rPh sb="0" eb="2">
      <t>ガイヨウ</t>
    </rPh>
    <phoneticPr fontId="4"/>
  </si>
  <si>
    <t>事業者名</t>
    <rPh sb="0" eb="4">
      <t>ジギョウシャメイ</t>
    </rPh>
    <phoneticPr fontId="4"/>
  </si>
  <si>
    <r>
      <t xml:space="preserve">事業開始日
</t>
    </r>
    <r>
      <rPr>
        <sz val="10"/>
        <rFont val="Meiryo UI"/>
        <family val="3"/>
        <charset val="128"/>
      </rPr>
      <t>（交付決定通知書を参照）</t>
    </r>
    <rPh sb="0" eb="2">
      <t>ジギョウ</t>
    </rPh>
    <rPh sb="2" eb="4">
      <t>カイシ</t>
    </rPh>
    <rPh sb="4" eb="5">
      <t>ビ</t>
    </rPh>
    <rPh sb="7" eb="9">
      <t>コウフ</t>
    </rPh>
    <rPh sb="9" eb="11">
      <t>ケッテイ</t>
    </rPh>
    <rPh sb="11" eb="14">
      <t>ツウチショ</t>
    </rPh>
    <rPh sb="15" eb="17">
      <t>サンショウ</t>
    </rPh>
    <phoneticPr fontId="5"/>
  </si>
  <si>
    <t>事業管理番号</t>
    <phoneticPr fontId="4"/>
  </si>
  <si>
    <t>X10000</t>
    <phoneticPr fontId="10"/>
  </si>
  <si>
    <t>交付額事後調整対象案件への該非</t>
    <rPh sb="0" eb="3">
      <t>コウフガク</t>
    </rPh>
    <rPh sb="3" eb="5">
      <t>ジゴ</t>
    </rPh>
    <rPh sb="5" eb="7">
      <t>チョウセイ</t>
    </rPh>
    <rPh sb="7" eb="9">
      <t>タイショウ</t>
    </rPh>
    <rPh sb="9" eb="11">
      <t>アンケン</t>
    </rPh>
    <rPh sb="13" eb="15">
      <t>ガイヒ</t>
    </rPh>
    <phoneticPr fontId="10"/>
  </si>
  <si>
    <t>事業名</t>
    <phoneticPr fontId="4"/>
  </si>
  <si>
    <r>
      <t xml:space="preserve">事業完了日
</t>
    </r>
    <r>
      <rPr>
        <sz val="10"/>
        <rFont val="Meiryo UI"/>
        <family val="3"/>
        <charset val="128"/>
      </rPr>
      <t>（交付決定通知書を参照）</t>
    </r>
    <rPh sb="0" eb="2">
      <t>ジギョウ</t>
    </rPh>
    <rPh sb="2" eb="4">
      <t>カンリョウ</t>
    </rPh>
    <rPh sb="4" eb="5">
      <t>ビ</t>
    </rPh>
    <rPh sb="7" eb="9">
      <t>コウフ</t>
    </rPh>
    <rPh sb="9" eb="11">
      <t>ケッテイ</t>
    </rPh>
    <rPh sb="11" eb="14">
      <t>ツウチショ</t>
    </rPh>
    <rPh sb="15" eb="17">
      <t>サンショウ</t>
    </rPh>
    <phoneticPr fontId="5"/>
  </si>
  <si>
    <r>
      <t xml:space="preserve">補助対象経費
</t>
    </r>
    <r>
      <rPr>
        <sz val="12"/>
        <rFont val="Meiryo UI"/>
        <family val="3"/>
        <charset val="128"/>
      </rPr>
      <t>(交付決定時）</t>
    </r>
    <rPh sb="8" eb="10">
      <t>コウフ</t>
    </rPh>
    <rPh sb="10" eb="12">
      <t>ケッテイ</t>
    </rPh>
    <rPh sb="12" eb="13">
      <t>ジ</t>
    </rPh>
    <phoneticPr fontId="4"/>
  </si>
  <si>
    <t>（実績報告の内容に基づき確定検査を行った結果、交付額事後調整に該当する案件となる場合、プルダウンから「○」を選択することで、B：補助金充当額が事後調整後の金額となるよう自動計算）</t>
    <rPh sb="1" eb="3">
      <t>ジッセキ</t>
    </rPh>
    <rPh sb="3" eb="5">
      <t>ホウコク</t>
    </rPh>
    <rPh sb="6" eb="8">
      <t>ナイヨウ</t>
    </rPh>
    <rPh sb="9" eb="10">
      <t>モト</t>
    </rPh>
    <rPh sb="12" eb="14">
      <t>カクテイ</t>
    </rPh>
    <rPh sb="14" eb="16">
      <t>ケンサ</t>
    </rPh>
    <rPh sb="17" eb="18">
      <t>オコナ</t>
    </rPh>
    <rPh sb="20" eb="22">
      <t>ケッカ</t>
    </rPh>
    <rPh sb="23" eb="30">
      <t>コウフガクジゴチョウセイ</t>
    </rPh>
    <rPh sb="31" eb="33">
      <t>ガイトウ</t>
    </rPh>
    <rPh sb="35" eb="37">
      <t>アンケン</t>
    </rPh>
    <rPh sb="40" eb="42">
      <t>バアイ</t>
    </rPh>
    <rPh sb="54" eb="56">
      <t>センタク</t>
    </rPh>
    <rPh sb="64" eb="67">
      <t>ホジョキン</t>
    </rPh>
    <rPh sb="67" eb="69">
      <t>ジュウトウ</t>
    </rPh>
    <rPh sb="69" eb="70">
      <t>ガク</t>
    </rPh>
    <rPh sb="71" eb="73">
      <t>ジゴ</t>
    </rPh>
    <rPh sb="73" eb="75">
      <t>チョウセイ</t>
    </rPh>
    <rPh sb="75" eb="76">
      <t>ゴ</t>
    </rPh>
    <rPh sb="77" eb="79">
      <t>キンガク</t>
    </rPh>
    <rPh sb="84" eb="86">
      <t>ジドウ</t>
    </rPh>
    <rPh sb="86" eb="88">
      <t>ケイサン</t>
    </rPh>
    <phoneticPr fontId="10"/>
  </si>
  <si>
    <t>この収支報告書に
含まれる採択案件数</t>
    <rPh sb="2" eb="4">
      <t>シュウシ</t>
    </rPh>
    <rPh sb="4" eb="7">
      <t>ホウコクショ</t>
    </rPh>
    <rPh sb="9" eb="10">
      <t>フク</t>
    </rPh>
    <rPh sb="13" eb="15">
      <t>サイタク</t>
    </rPh>
    <rPh sb="15" eb="17">
      <t>アンケン</t>
    </rPh>
    <rPh sb="17" eb="18">
      <t>スウ</t>
    </rPh>
    <phoneticPr fontId="4"/>
  </si>
  <si>
    <t>補助率</t>
    <rPh sb="0" eb="3">
      <t>ホジョリツ</t>
    </rPh>
    <phoneticPr fontId="10"/>
  </si>
  <si>
    <t>各書類の日付を入力してください
(20yy/mm/dd)</t>
    <phoneticPr fontId="4"/>
  </si>
  <si>
    <t>支出</t>
    <rPh sb="0" eb="2">
      <t>シシュツ</t>
    </rPh>
    <phoneticPr fontId="4"/>
  </si>
  <si>
    <t>No.</t>
    <phoneticPr fontId="5"/>
  </si>
  <si>
    <t>支払先名称</t>
    <rPh sb="0" eb="3">
      <t>シハライサキ</t>
    </rPh>
    <rPh sb="3" eb="5">
      <t>メイショウ</t>
    </rPh>
    <phoneticPr fontId="5"/>
  </si>
  <si>
    <r>
      <t xml:space="preserve">費用種別
</t>
    </r>
    <r>
      <rPr>
        <sz val="10"/>
        <rFont val="Meiryo UI"/>
        <family val="3"/>
        <charset val="128"/>
      </rPr>
      <t>(※プルダウンから選択)</t>
    </r>
    <rPh sb="0" eb="4">
      <t>ヒヨウシュベツ</t>
    </rPh>
    <phoneticPr fontId="4"/>
  </si>
  <si>
    <t>主な経費内容</t>
    <rPh sb="0" eb="1">
      <t>オモナケイヒ</t>
    </rPh>
    <rPh sb="4" eb="6">
      <t>ナイヨウ</t>
    </rPh>
    <phoneticPr fontId="5"/>
  </si>
  <si>
    <r>
      <t xml:space="preserve">支払方法
</t>
    </r>
    <r>
      <rPr>
        <sz val="10"/>
        <rFont val="Meiryo UI"/>
        <family val="3"/>
        <charset val="128"/>
      </rPr>
      <t>(※プルダウンから選択)</t>
    </r>
    <rPh sb="0" eb="2">
      <t>シハライキンガク</t>
    </rPh>
    <rPh sb="2" eb="4">
      <t>ホウホウ</t>
    </rPh>
    <phoneticPr fontId="4"/>
  </si>
  <si>
    <t>支払額（税込）</t>
    <rPh sb="0" eb="3">
      <t>シハライガク</t>
    </rPh>
    <rPh sb="4" eb="6">
      <t>ゼイコ</t>
    </rPh>
    <phoneticPr fontId="10"/>
  </si>
  <si>
    <t>補助対象外
となる費用</t>
    <rPh sb="0" eb="2">
      <t>ホジョ</t>
    </rPh>
    <rPh sb="2" eb="5">
      <t>タイショウガイ</t>
    </rPh>
    <rPh sb="9" eb="11">
      <t>ヒヨウ</t>
    </rPh>
    <phoneticPr fontId="5"/>
  </si>
  <si>
    <t>補助対象外となる理由</t>
    <rPh sb="0" eb="2">
      <t>ホジョ</t>
    </rPh>
    <rPh sb="2" eb="5">
      <t>タイショウガイ</t>
    </rPh>
    <rPh sb="8" eb="10">
      <t>リユウ</t>
    </rPh>
    <phoneticPr fontId="5"/>
  </si>
  <si>
    <t>補助対象経費(税抜)
※自動計算</t>
    <rPh sb="0" eb="4">
      <t>ホジョタイショウ</t>
    </rPh>
    <rPh sb="4" eb="6">
      <t>ケイヒ</t>
    </rPh>
    <rPh sb="12" eb="16">
      <t>ジドウケイサｎ</t>
    </rPh>
    <phoneticPr fontId="5"/>
  </si>
  <si>
    <t>備考</t>
    <rPh sb="0" eb="2">
      <t>ビコウ</t>
    </rPh>
    <phoneticPr fontId="5"/>
  </si>
  <si>
    <t>A.発注日</t>
    <rPh sb="2" eb="5">
      <t>ハッチュウビ</t>
    </rPh>
    <phoneticPr fontId="4"/>
  </si>
  <si>
    <t>B.請求日</t>
    <rPh sb="2" eb="5">
      <t>セイキュウビ</t>
    </rPh>
    <phoneticPr fontId="4"/>
  </si>
  <si>
    <t>C.支払日</t>
    <rPh sb="2" eb="5">
      <t>シハライビ</t>
    </rPh>
    <phoneticPr fontId="4"/>
  </si>
  <si>
    <t>事前着手フラグ
※自動入力</t>
    <rPh sb="0" eb="2">
      <t>ジゼン</t>
    </rPh>
    <rPh sb="2" eb="4">
      <t>チャクシュ</t>
    </rPh>
    <rPh sb="9" eb="11">
      <t>ジドウ</t>
    </rPh>
    <rPh sb="11" eb="13">
      <t>ニュウリョク</t>
    </rPh>
    <phoneticPr fontId="4"/>
  </si>
  <si>
    <t>収益/経費</t>
    <rPh sb="0" eb="2">
      <t>シュウエキ</t>
    </rPh>
    <rPh sb="3" eb="5">
      <t>ケイヒ</t>
    </rPh>
    <phoneticPr fontId="10"/>
  </si>
  <si>
    <t>補助対象経費の内、「広告・宣伝費」(税抜)</t>
    <rPh sb="0" eb="2">
      <t>ホジョ</t>
    </rPh>
    <rPh sb="2" eb="4">
      <t>タイショウ</t>
    </rPh>
    <rPh sb="4" eb="6">
      <t>ケイヒ</t>
    </rPh>
    <rPh sb="7" eb="8">
      <t>ウチ</t>
    </rPh>
    <rPh sb="10" eb="12">
      <t>コウコク</t>
    </rPh>
    <rPh sb="13" eb="16">
      <t>センデンヒ</t>
    </rPh>
    <rPh sb="18" eb="20">
      <t>ゼイヌ</t>
    </rPh>
    <phoneticPr fontId="10"/>
  </si>
  <si>
    <t>上限金額確認後の「広告・宣伝費」 ※自動計算
（上限金額：補助対象経費の10%）</t>
    <rPh sb="0" eb="2">
      <t>ジョウゲン</t>
    </rPh>
    <rPh sb="2" eb="4">
      <t>キンガク</t>
    </rPh>
    <rPh sb="4" eb="6">
      <t>カクニン</t>
    </rPh>
    <rPh sb="6" eb="7">
      <t>ゴ</t>
    </rPh>
    <rPh sb="9" eb="11">
      <t>コウコク</t>
    </rPh>
    <rPh sb="12" eb="15">
      <t>センデンヒ</t>
    </rPh>
    <rPh sb="18" eb="20">
      <t>ジドウ</t>
    </rPh>
    <rPh sb="20" eb="22">
      <t>ケイサン</t>
    </rPh>
    <rPh sb="24" eb="26">
      <t>ジョウゲン</t>
    </rPh>
    <rPh sb="26" eb="28">
      <t>キンガク</t>
    </rPh>
    <rPh sb="29" eb="35">
      <t>ホジョタイショウケイヒ</t>
    </rPh>
    <phoneticPr fontId="10"/>
  </si>
  <si>
    <t>【対象外】</t>
    <rPh sb="1" eb="4">
      <t>タイショウガイ</t>
    </rPh>
    <phoneticPr fontId="4"/>
  </si>
  <si>
    <t>費用種別</t>
    <rPh sb="0" eb="4">
      <t>ヒヨウシュベツ</t>
    </rPh>
    <phoneticPr fontId="4"/>
  </si>
  <si>
    <t>支払方法</t>
    <rPh sb="0" eb="2">
      <t>シハライキンガク</t>
    </rPh>
    <rPh sb="2" eb="4">
      <t>ホウホウ</t>
    </rPh>
    <phoneticPr fontId="4"/>
  </si>
  <si>
    <t>支払額の合計→</t>
    <rPh sb="0" eb="2">
      <t>シハライ</t>
    </rPh>
    <rPh sb="2" eb="3">
      <t>ガク</t>
    </rPh>
    <rPh sb="4" eb="6">
      <t>ゴウケイ</t>
    </rPh>
    <phoneticPr fontId="4"/>
  </si>
  <si>
    <t>←補助対象外費用
　 の合計</t>
    <rPh sb="1" eb="3">
      <t>ホジョ</t>
    </rPh>
    <rPh sb="5" eb="6">
      <t>ガイ</t>
    </rPh>
    <rPh sb="6" eb="8">
      <t>ヒヨウ</t>
    </rPh>
    <rPh sb="12" eb="14">
      <t>ゴウケイ</t>
    </rPh>
    <phoneticPr fontId="4"/>
  </si>
  <si>
    <t>←補助対象経費の合計</t>
    <rPh sb="1" eb="3">
      <t>ホジョ</t>
    </rPh>
    <rPh sb="5" eb="7">
      <t>ケイヒ</t>
    </rPh>
    <rPh sb="8" eb="10">
      <t>ゴウケイ</t>
    </rPh>
    <phoneticPr fontId="4"/>
  </si>
  <si>
    <t>収入</t>
    <rPh sb="0" eb="2">
      <t>シュウニュウ</t>
    </rPh>
    <phoneticPr fontId="4"/>
  </si>
  <si>
    <t>請求先名称等</t>
    <rPh sb="0" eb="2">
      <t>セイキュウ</t>
    </rPh>
    <rPh sb="2" eb="3">
      <t>シハライサキ</t>
    </rPh>
    <rPh sb="3" eb="5">
      <t>メイショウ</t>
    </rPh>
    <rPh sb="5" eb="6">
      <t>ナド</t>
    </rPh>
    <phoneticPr fontId="5"/>
  </si>
  <si>
    <t>収入種別</t>
    <rPh sb="0" eb="2">
      <t>シュウニュウ</t>
    </rPh>
    <rPh sb="2" eb="4">
      <t>ヒヨウシュベツ</t>
    </rPh>
    <phoneticPr fontId="4"/>
  </si>
  <si>
    <t>主な収入内容</t>
    <rPh sb="0" eb="1">
      <t>オモナケイヒ</t>
    </rPh>
    <rPh sb="2" eb="4">
      <t>シュウニュウ</t>
    </rPh>
    <rPh sb="4" eb="6">
      <t>ナイヨウ</t>
    </rPh>
    <phoneticPr fontId="5"/>
  </si>
  <si>
    <t>受取方法
(※プルダウンから選択)</t>
    <rPh sb="0" eb="1">
      <t>ウケトリホウホウ</t>
    </rPh>
    <phoneticPr fontId="4"/>
  </si>
  <si>
    <t>収入額
（税込）</t>
    <rPh sb="0" eb="2">
      <t>シュウニュウ</t>
    </rPh>
    <rPh sb="2" eb="3">
      <t>シハライキンガク</t>
    </rPh>
    <phoneticPr fontId="4"/>
  </si>
  <si>
    <t>備考</t>
    <rPh sb="0" eb="2">
      <t>ビコウ</t>
    </rPh>
    <phoneticPr fontId="10"/>
  </si>
  <si>
    <t>観客動員によるチケット収入
(公演ごとの単価×数量を備考欄に記載必須)</t>
    <phoneticPr fontId="10"/>
  </si>
  <si>
    <t>リアルタイムフル配信による収入：チケット収入
(公演ごとの単価×数量を備考欄に記載必須)</t>
    <rPh sb="20" eb="22">
      <t>シュウニュウ</t>
    </rPh>
    <phoneticPr fontId="10"/>
  </si>
  <si>
    <t>物販等による収入</t>
    <rPh sb="0" eb="3">
      <t>ブッパントウ</t>
    </rPh>
    <rPh sb="6" eb="8">
      <t>シュウニュウ</t>
    </rPh>
    <phoneticPr fontId="10"/>
  </si>
  <si>
    <t>取組による収入</t>
    <rPh sb="0" eb="2">
      <t>トリクミ</t>
    </rPh>
    <rPh sb="5" eb="7">
      <t>シュウニュウ</t>
    </rPh>
    <phoneticPr fontId="10"/>
  </si>
  <si>
    <t>収入額の合計→</t>
    <rPh sb="0" eb="2">
      <t>シュウニュウ</t>
    </rPh>
    <rPh sb="2" eb="3">
      <t>ガク</t>
    </rPh>
    <rPh sb="4" eb="6">
      <t>ゴウケイ</t>
    </rPh>
    <phoneticPr fontId="4"/>
  </si>
  <si>
    <t>まとめ</t>
    <phoneticPr fontId="4"/>
  </si>
  <si>
    <t>実績報告画面【間接補助事業の収支決算】に入力</t>
    <rPh sb="0" eb="2">
      <t>ジッセキ</t>
    </rPh>
    <rPh sb="2" eb="4">
      <t>ホウコク</t>
    </rPh>
    <rPh sb="4" eb="6">
      <t>ガメン</t>
    </rPh>
    <rPh sb="7" eb="9">
      <t>カンセツ</t>
    </rPh>
    <rPh sb="9" eb="11">
      <t>ホジョ</t>
    </rPh>
    <rPh sb="11" eb="13">
      <t>ジギョウ</t>
    </rPh>
    <rPh sb="14" eb="16">
      <t>シュウシ</t>
    </rPh>
    <rPh sb="16" eb="18">
      <t>ケッサン</t>
    </rPh>
    <rPh sb="20" eb="22">
      <t>ニュウリョク</t>
    </rPh>
    <phoneticPr fontId="4"/>
  </si>
  <si>
    <t>自己資金</t>
    <phoneticPr fontId="4"/>
  </si>
  <si>
    <t>-</t>
    <phoneticPr fontId="10"/>
  </si>
  <si>
    <t>A</t>
    <phoneticPr fontId="4"/>
  </si>
  <si>
    <t>自動計算</t>
    <rPh sb="0" eb="4">
      <t>ジドウケイサｎ</t>
    </rPh>
    <phoneticPr fontId="4"/>
  </si>
  <si>
    <t>補助金充当額</t>
    <phoneticPr fontId="4"/>
  </si>
  <si>
    <t>B</t>
    <phoneticPr fontId="4"/>
  </si>
  <si>
    <t>自動計算　
※千円未満切り捨て</t>
    <rPh sb="0" eb="4">
      <t>ジドウケイサｎ</t>
    </rPh>
    <phoneticPr fontId="4"/>
  </si>
  <si>
    <t>その他、当該補助事業により直接得た収入</t>
    <phoneticPr fontId="4"/>
  </si>
  <si>
    <t>C</t>
    <phoneticPr fontId="4"/>
  </si>
  <si>
    <t>間接補助事業全体に
要する経費総額</t>
    <rPh sb="0" eb="2">
      <t>カンセツ</t>
    </rPh>
    <rPh sb="2" eb="4">
      <t>ホジョ</t>
    </rPh>
    <rPh sb="4" eb="6">
      <t>ジギョウ</t>
    </rPh>
    <rPh sb="6" eb="8">
      <t>ゼンタイ</t>
    </rPh>
    <rPh sb="10" eb="11">
      <t>ヨウ</t>
    </rPh>
    <rPh sb="13" eb="15">
      <t>ケイヒ</t>
    </rPh>
    <rPh sb="15" eb="17">
      <t>ソウガク</t>
    </rPh>
    <phoneticPr fontId="4"/>
  </si>
  <si>
    <t>D</t>
    <phoneticPr fontId="4"/>
  </si>
  <si>
    <t>補助対象経費</t>
    <rPh sb="0" eb="4">
      <t>ホジョタイショウ</t>
    </rPh>
    <rPh sb="4" eb="6">
      <t>ソウケイヒ</t>
    </rPh>
    <phoneticPr fontId="4"/>
  </si>
  <si>
    <t>自動計算</t>
    <phoneticPr fontId="4"/>
  </si>
  <si>
    <t>E</t>
    <phoneticPr fontId="4"/>
  </si>
  <si>
    <t>調整費</t>
    <rPh sb="0" eb="3">
      <t>チョウセイヒ</t>
    </rPh>
    <phoneticPr fontId="4"/>
  </si>
  <si>
    <t>-</t>
    <phoneticPr fontId="4"/>
  </si>
  <si>
    <t>F</t>
    <phoneticPr fontId="4"/>
  </si>
  <si>
    <r>
      <t xml:space="preserve">自動計算 
</t>
    </r>
    <r>
      <rPr>
        <sz val="10"/>
        <rFont val="Meiryo UI"/>
        <family val="3"/>
        <charset val="128"/>
      </rPr>
      <t>※Eが補助対象経費
（交付決定時）を超過した分</t>
    </r>
    <rPh sb="21" eb="22">
      <t>ジ</t>
    </rPh>
    <phoneticPr fontId="4"/>
  </si>
  <si>
    <t>複数イベント管理台帳</t>
    <rPh sb="0" eb="2">
      <t>フクスウ</t>
    </rPh>
    <phoneticPr fontId="4"/>
  </si>
  <si>
    <t>イベント回数</t>
    <rPh sb="4" eb="6">
      <t>カイスウ</t>
    </rPh>
    <phoneticPr fontId="4"/>
  </si>
  <si>
    <t>関連採択番号</t>
    <rPh sb="0" eb="2">
      <t>カンレン</t>
    </rPh>
    <rPh sb="2" eb="4">
      <t>サイタク</t>
    </rPh>
    <rPh sb="4" eb="6">
      <t>バンゴウ</t>
    </rPh>
    <phoneticPr fontId="10"/>
  </si>
  <si>
    <t>採択番号</t>
    <rPh sb="0" eb="4">
      <t>サイタクバンゴウ</t>
    </rPh>
    <phoneticPr fontId="5"/>
  </si>
  <si>
    <r>
      <t>まとめ申請</t>
    </r>
    <r>
      <rPr>
        <b/>
        <sz val="36"/>
        <rFont val="Meiryo UI"/>
        <family val="3"/>
        <charset val="128"/>
      </rPr>
      <t>・報告</t>
    </r>
    <r>
      <rPr>
        <b/>
        <sz val="36"/>
        <color theme="1"/>
        <rFont val="Meiryo UI"/>
        <family val="3"/>
        <charset val="128"/>
      </rPr>
      <t>用イベント管理台帳</t>
    </r>
    <rPh sb="3" eb="5">
      <t>シンセイ</t>
    </rPh>
    <rPh sb="6" eb="8">
      <t>ホウコク</t>
    </rPh>
    <rPh sb="8" eb="9">
      <t>ヨウ</t>
    </rPh>
    <rPh sb="13" eb="17">
      <t>カンリダイチョウ</t>
    </rPh>
    <phoneticPr fontId="4"/>
  </si>
  <si>
    <t>※『まとめ申請』の場合は、こちらの台帳に1申請のうちの1イベントごとのチケット収入を1行ごとに記載し、該当の事業管理番号に含まれている公演（イベント）全てをご記載ください。</t>
    <phoneticPr fontId="10"/>
  </si>
  <si>
    <t>事業管理番号</t>
    <rPh sb="0" eb="2">
      <t>ジギョウ</t>
    </rPh>
    <rPh sb="2" eb="4">
      <t>カンリ</t>
    </rPh>
    <rPh sb="4" eb="6">
      <t>バンゴウ</t>
    </rPh>
    <phoneticPr fontId="4"/>
  </si>
  <si>
    <t>補助率</t>
    <rPh sb="0" eb="2">
      <t>ホジョ</t>
    </rPh>
    <rPh sb="2" eb="3">
      <t>リツ</t>
    </rPh>
    <phoneticPr fontId="4"/>
  </si>
  <si>
    <t>イベント数</t>
    <rPh sb="4" eb="5">
      <t>スウ</t>
    </rPh>
    <phoneticPr fontId="4"/>
  </si>
  <si>
    <t>※補助率1/2、1/3の場合：「公演日時」および「会場名」の記載は必須、その他の項目の記載は任意（「備考」欄には必要に応じて補足説明を記載）
※補助率1/4の場合：「公演日時」から「収入内訳詳細」までの項目の記載は必須（「備考」欄には必要に応じて補足説明を記載）</t>
    <rPh sb="1" eb="4">
      <t>ホジョリツ</t>
    </rPh>
    <rPh sb="12" eb="14">
      <t>バアイ</t>
    </rPh>
    <rPh sb="16" eb="20">
      <t>コウエンニチジ</t>
    </rPh>
    <rPh sb="25" eb="28">
      <t>カイジョウメイ</t>
    </rPh>
    <rPh sb="30" eb="32">
      <t>キサイ</t>
    </rPh>
    <rPh sb="33" eb="35">
      <t>ヒッス</t>
    </rPh>
    <rPh sb="38" eb="39">
      <t>タ</t>
    </rPh>
    <rPh sb="40" eb="42">
      <t>コウモク</t>
    </rPh>
    <rPh sb="43" eb="45">
      <t>キサイ</t>
    </rPh>
    <rPh sb="46" eb="48">
      <t>ニンイ</t>
    </rPh>
    <phoneticPr fontId="10"/>
  </si>
  <si>
    <t>チケット
収入</t>
    <rPh sb="5" eb="7">
      <t>シュウニュウ</t>
    </rPh>
    <phoneticPr fontId="10"/>
  </si>
  <si>
    <t>No.</t>
    <phoneticPr fontId="10"/>
  </si>
  <si>
    <r>
      <t>公演日時</t>
    </r>
    <r>
      <rPr>
        <b/>
        <sz val="11"/>
        <color rgb="FFC00000"/>
        <rFont val="Meiryo UI"/>
        <family val="3"/>
        <charset val="128"/>
      </rPr>
      <t xml:space="preserve">
（一日に複数公演実施している
場合は開始時間も記入）</t>
    </r>
    <rPh sb="0" eb="4">
      <t>コウエンニチジ</t>
    </rPh>
    <rPh sb="6" eb="8">
      <t>イチニチ</t>
    </rPh>
    <rPh sb="9" eb="13">
      <t>フクスウコウエン</t>
    </rPh>
    <rPh sb="13" eb="15">
      <t>ジッシ</t>
    </rPh>
    <rPh sb="20" eb="22">
      <t>バアイ</t>
    </rPh>
    <rPh sb="23" eb="27">
      <t>カイシジカン</t>
    </rPh>
    <rPh sb="28" eb="30">
      <t>キニュウ</t>
    </rPh>
    <phoneticPr fontId="10"/>
  </si>
  <si>
    <t>会場名</t>
    <rPh sb="0" eb="3">
      <t>カイジョウメイ</t>
    </rPh>
    <phoneticPr fontId="10"/>
  </si>
  <si>
    <r>
      <rPr>
        <b/>
        <sz val="14"/>
        <rFont val="Meiryo UI"/>
        <family val="3"/>
        <charset val="128"/>
      </rPr>
      <t>観客動員人数</t>
    </r>
    <r>
      <rPr>
        <b/>
        <sz val="11"/>
        <rFont val="Meiryo UI"/>
        <family val="3"/>
        <charset val="128"/>
      </rPr>
      <t xml:space="preserve">
</t>
    </r>
    <r>
      <rPr>
        <b/>
        <sz val="11"/>
        <color rgb="FFC00000"/>
        <rFont val="Meiryo UI"/>
        <family val="3"/>
        <charset val="128"/>
      </rPr>
      <t>（リアルタイム配信の
観客人数は含まない）</t>
    </r>
    <rPh sb="0" eb="2">
      <t>カンキャク</t>
    </rPh>
    <rPh sb="2" eb="4">
      <t>ドウイン</t>
    </rPh>
    <rPh sb="4" eb="6">
      <t>ニンズ</t>
    </rPh>
    <rPh sb="14" eb="16">
      <t>ハイシン</t>
    </rPh>
    <rPh sb="18" eb="22">
      <t>カンキャクニンズウ</t>
    </rPh>
    <rPh sb="23" eb="24">
      <t>フク</t>
    </rPh>
    <phoneticPr fontId="10"/>
  </si>
  <si>
    <t>来場者チケット
収入額</t>
    <rPh sb="0" eb="3">
      <t>ライジョウシャ</t>
    </rPh>
    <rPh sb="8" eb="11">
      <t>シュウニュウガク</t>
    </rPh>
    <phoneticPr fontId="10"/>
  </si>
  <si>
    <t>配信チケット
収入額</t>
    <rPh sb="0" eb="2">
      <t>ハイシン</t>
    </rPh>
    <rPh sb="7" eb="10">
      <t>シュウニュウガク</t>
    </rPh>
    <phoneticPr fontId="10"/>
  </si>
  <si>
    <t>チケット収入
合計額</t>
    <rPh sb="4" eb="6">
      <t>シュウニュウ</t>
    </rPh>
    <rPh sb="7" eb="9">
      <t>ゴウケイ</t>
    </rPh>
    <rPh sb="9" eb="10">
      <t>ガク</t>
    </rPh>
    <phoneticPr fontId="10"/>
  </si>
  <si>
    <t>収入内訳詳細</t>
    <rPh sb="0" eb="2">
      <t>シュウニュウ</t>
    </rPh>
    <rPh sb="2" eb="4">
      <t>ウチワケ</t>
    </rPh>
    <rPh sb="4" eb="6">
      <t>ショウサイ</t>
    </rPh>
    <phoneticPr fontId="10"/>
  </si>
  <si>
    <r>
      <t xml:space="preserve">総観客動員人数
</t>
    </r>
    <r>
      <rPr>
        <b/>
        <sz val="11"/>
        <color rgb="FFC00000"/>
        <rFont val="Meiryo UI"/>
        <family val="3"/>
        <charset val="128"/>
      </rPr>
      <t>（リアルタイム配信の
観客人数は含まない）</t>
    </r>
    <rPh sb="0" eb="1">
      <t>ソウ</t>
    </rPh>
    <rPh sb="1" eb="3">
      <t>カンキャク</t>
    </rPh>
    <rPh sb="3" eb="5">
      <t>ドウイン</t>
    </rPh>
    <rPh sb="5" eb="7">
      <t>ニンズ</t>
    </rPh>
    <rPh sb="15" eb="17">
      <t>ハイシン</t>
    </rPh>
    <rPh sb="19" eb="23">
      <t>カンキャクニンズウ</t>
    </rPh>
    <rPh sb="24" eb="25">
      <t>フク</t>
    </rPh>
    <phoneticPr fontId="10"/>
  </si>
  <si>
    <t>来場者チケット
総収入額</t>
    <rPh sb="0" eb="3">
      <t>ライジョウシャ</t>
    </rPh>
    <rPh sb="8" eb="9">
      <t>ソウ</t>
    </rPh>
    <rPh sb="9" eb="12">
      <t>シュウニュウガク</t>
    </rPh>
    <phoneticPr fontId="10"/>
  </si>
  <si>
    <t>配信チケット
総収入額</t>
    <rPh sb="0" eb="2">
      <t>ハイシン</t>
    </rPh>
    <rPh sb="7" eb="8">
      <t>ソウ</t>
    </rPh>
    <rPh sb="8" eb="11">
      <t>シュウニュウガク</t>
    </rPh>
    <phoneticPr fontId="10"/>
  </si>
  <si>
    <t>チケット収入
総合計額</t>
    <rPh sb="4" eb="6">
      <t>シュウニュウ</t>
    </rPh>
    <rPh sb="7" eb="8">
      <t>ソウ</t>
    </rPh>
    <rPh sb="8" eb="10">
      <t>ゴウケイ</t>
    </rPh>
    <rPh sb="10" eb="11">
      <t>ガク</t>
    </rPh>
    <phoneticPr fontId="10"/>
  </si>
  <si>
    <t>手入力</t>
    <rPh sb="0" eb="1">
      <t>テ</t>
    </rPh>
    <rPh sb="1" eb="3">
      <t>ニュウリョク</t>
    </rPh>
    <phoneticPr fontId="13"/>
  </si>
  <si>
    <t>プルダウンで選択</t>
    <rPh sb="6" eb="8">
      <t>センタク</t>
    </rPh>
    <phoneticPr fontId="10"/>
  </si>
  <si>
    <t>自動計算</t>
    <rPh sb="0" eb="2">
      <t>ジドウ</t>
    </rPh>
    <rPh sb="2" eb="4">
      <t>ケイサン</t>
    </rPh>
    <phoneticPr fontId="13"/>
  </si>
  <si>
    <t>請求額(税込)</t>
    <rPh sb="0" eb="3">
      <t>セイキュウガク</t>
    </rPh>
    <rPh sb="4" eb="6">
      <t>ゼイコ</t>
    </rPh>
    <phoneticPr fontId="10"/>
  </si>
  <si>
    <t>税率</t>
    <rPh sb="0" eb="2">
      <t>ゼイリツ</t>
    </rPh>
    <phoneticPr fontId="10"/>
  </si>
  <si>
    <t>消費税額</t>
    <rPh sb="0" eb="4">
      <t>ショウヒゼイガク</t>
    </rPh>
    <phoneticPr fontId="10"/>
  </si>
  <si>
    <t>注）</t>
    <rPh sb="0" eb="1">
      <t>チュウ</t>
    </rPh>
    <phoneticPr fontId="10"/>
  </si>
  <si>
    <t>(例)</t>
    <rPh sb="1" eb="2">
      <t>レイ</t>
    </rPh>
    <phoneticPr fontId="10"/>
  </si>
  <si>
    <t>※自動計算結果が請求書の消費税額と合わない場合は、請求書記載の消費税額を収支報告書に記載してください。</t>
    <rPh sb="1" eb="3">
      <t>ジドウ</t>
    </rPh>
    <rPh sb="3" eb="5">
      <t>ケイサン</t>
    </rPh>
    <rPh sb="5" eb="7">
      <t>ケッカ</t>
    </rPh>
    <rPh sb="8" eb="11">
      <t>セイキュウショ</t>
    </rPh>
    <rPh sb="12" eb="15">
      <t>ショウヒゼイ</t>
    </rPh>
    <rPh sb="15" eb="16">
      <t>ガク</t>
    </rPh>
    <rPh sb="17" eb="18">
      <t>ア</t>
    </rPh>
    <rPh sb="21" eb="23">
      <t>バアイ</t>
    </rPh>
    <rPh sb="25" eb="28">
      <t>セイキュウショ</t>
    </rPh>
    <rPh sb="28" eb="30">
      <t>キサイ</t>
    </rPh>
    <rPh sb="31" eb="35">
      <t>ショウヒゼイガク</t>
    </rPh>
    <rPh sb="36" eb="41">
      <t>シュウシホウコクショ</t>
    </rPh>
    <rPh sb="42" eb="44">
      <t>キサイ</t>
    </rPh>
    <phoneticPr fontId="13"/>
  </si>
  <si>
    <t>※交通費等、内税となっているものや郵便切手代、立替経費など請求明細に消費税額の記載がない場合は、</t>
    <phoneticPr fontId="10"/>
  </si>
  <si>
    <t>本ツールで計算した消費税額を収支報告書に記載してください。</t>
    <phoneticPr fontId="10"/>
  </si>
  <si>
    <t>※経過措置等で税率5％が適用される場合は事業者様にて計算願います。</t>
  </si>
  <si>
    <t>※行が足りない場合は行をコピーしてご使用ください。</t>
    <rPh sb="1" eb="2">
      <t>ギョウ</t>
    </rPh>
    <rPh sb="3" eb="4">
      <t>タ</t>
    </rPh>
    <rPh sb="7" eb="9">
      <t>バアイ</t>
    </rPh>
    <rPh sb="10" eb="11">
      <t>ギョウ</t>
    </rPh>
    <rPh sb="18" eb="20">
      <t>シヨウ</t>
    </rPh>
    <phoneticPr fontId="10"/>
  </si>
  <si>
    <t>NO</t>
    <phoneticPr fontId="5"/>
  </si>
  <si>
    <t>K32xxxxx</t>
    <phoneticPr fontId="10"/>
  </si>
  <si>
    <t>K32xxxxx</t>
  </si>
  <si>
    <t>※色の塗られていないセルのみ入力してください。それ以外のセルへの入力、フォーマットの変更は認められません（ただし、行の追加は「収入欄」No.1からNo.4までを除き可）。</t>
    <rPh sb="1" eb="2">
      <t>イロ</t>
    </rPh>
    <rPh sb="3" eb="4">
      <t>ヌ</t>
    </rPh>
    <rPh sb="14" eb="16">
      <t>ニュウリョク</t>
    </rPh>
    <rPh sb="25" eb="27">
      <t>イガイ</t>
    </rPh>
    <rPh sb="32" eb="34">
      <t>ニュウリョク</t>
    </rPh>
    <rPh sb="42" eb="44">
      <t>ヘンコウ</t>
    </rPh>
    <rPh sb="45" eb="46">
      <t>ミト</t>
    </rPh>
    <rPh sb="57" eb="58">
      <t>ギョウ</t>
    </rPh>
    <rPh sb="59" eb="61">
      <t>ツイカ</t>
    </rPh>
    <phoneticPr fontId="10"/>
  </si>
  <si>
    <t>株式会社○○○○</t>
    <phoneticPr fontId="10"/>
  </si>
  <si>
    <r>
      <t xml:space="preserve">事業開始日
</t>
    </r>
    <r>
      <rPr>
        <sz val="11"/>
        <rFont val="Meiryo UI"/>
        <family val="3"/>
        <charset val="128"/>
      </rPr>
      <t>（交付決定通知書を参照）</t>
    </r>
    <rPh sb="0" eb="2">
      <t>ジギョウ</t>
    </rPh>
    <rPh sb="2" eb="4">
      <t>カイシ</t>
    </rPh>
    <rPh sb="4" eb="5">
      <t>ビ</t>
    </rPh>
    <rPh sb="7" eb="9">
      <t>コウフ</t>
    </rPh>
    <rPh sb="9" eb="11">
      <t>ケッテイ</t>
    </rPh>
    <rPh sb="11" eb="14">
      <t>ツウチショ</t>
    </rPh>
    <rPh sb="15" eb="17">
      <t>サンショウ</t>
    </rPh>
    <phoneticPr fontId="5"/>
  </si>
  <si>
    <t>X1xxxxx</t>
    <phoneticPr fontId="10"/>
  </si>
  <si>
    <t>△△△△△△ 公演</t>
    <phoneticPr fontId="10"/>
  </si>
  <si>
    <r>
      <t xml:space="preserve">事業完了日
</t>
    </r>
    <r>
      <rPr>
        <sz val="11"/>
        <rFont val="Meiryo UI"/>
        <family val="3"/>
        <charset val="128"/>
      </rPr>
      <t>（交付決定通知書を参照）</t>
    </r>
    <rPh sb="0" eb="2">
      <t>ジギョウ</t>
    </rPh>
    <rPh sb="2" eb="4">
      <t>カンリョウ</t>
    </rPh>
    <rPh sb="4" eb="5">
      <t>ビ</t>
    </rPh>
    <rPh sb="7" eb="9">
      <t>コウフ</t>
    </rPh>
    <rPh sb="9" eb="11">
      <t>ケッテイ</t>
    </rPh>
    <rPh sb="11" eb="14">
      <t>ツウチショ</t>
    </rPh>
    <rPh sb="15" eb="17">
      <t>サンショウ</t>
    </rPh>
    <phoneticPr fontId="5"/>
  </si>
  <si>
    <t>（実績報告いただいた内容に基づき確定検査を行った結果、交付額事後調整に該当する案件となる場合、プルダウンから「○」を選択することで、B：補助金充当額が事後調整後の金額となるよう自動計算）</t>
    <rPh sb="1" eb="3">
      <t>ジッセキ</t>
    </rPh>
    <rPh sb="3" eb="5">
      <t>ホウコク</t>
    </rPh>
    <rPh sb="10" eb="12">
      <t>ナイヨウ</t>
    </rPh>
    <rPh sb="13" eb="14">
      <t>モト</t>
    </rPh>
    <rPh sb="16" eb="18">
      <t>カクテイ</t>
    </rPh>
    <rPh sb="18" eb="20">
      <t>ケンサ</t>
    </rPh>
    <rPh sb="21" eb="22">
      <t>オコナ</t>
    </rPh>
    <rPh sb="24" eb="26">
      <t>ケッカ</t>
    </rPh>
    <rPh sb="27" eb="34">
      <t>コウフガクジゴチョウセイ</t>
    </rPh>
    <rPh sb="35" eb="37">
      <t>ガイトウ</t>
    </rPh>
    <rPh sb="39" eb="41">
      <t>アンケン</t>
    </rPh>
    <rPh sb="44" eb="46">
      <t>バアイ</t>
    </rPh>
    <rPh sb="58" eb="60">
      <t>センタク</t>
    </rPh>
    <rPh sb="68" eb="71">
      <t>ホジョキン</t>
    </rPh>
    <rPh sb="71" eb="73">
      <t>ジュウトウ</t>
    </rPh>
    <rPh sb="73" eb="74">
      <t>ガク</t>
    </rPh>
    <rPh sb="75" eb="77">
      <t>ジゴ</t>
    </rPh>
    <rPh sb="77" eb="79">
      <t>チョウセイ</t>
    </rPh>
    <rPh sb="79" eb="80">
      <t>ゴ</t>
    </rPh>
    <rPh sb="81" eb="83">
      <t>キンガク</t>
    </rPh>
    <rPh sb="88" eb="90">
      <t>ジドウ</t>
    </rPh>
    <rPh sb="90" eb="92">
      <t>ケイサン</t>
    </rPh>
    <phoneticPr fontId="10"/>
  </si>
  <si>
    <t>各書類の日付を入力してください
(20yy/mm/dd)</t>
    <rPh sb="0" eb="1">
      <t>カク</t>
    </rPh>
    <rPh sb="1" eb="3">
      <t>ショルイ</t>
    </rPh>
    <phoneticPr fontId="4"/>
  </si>
  <si>
    <t xml:space="preserve">備考
</t>
    <rPh sb="0" eb="2">
      <t>ビコウ</t>
    </rPh>
    <phoneticPr fontId="5"/>
  </si>
  <si>
    <t>A社</t>
    <rPh sb="1" eb="2">
      <t>シャ</t>
    </rPh>
    <phoneticPr fontId="10"/>
  </si>
  <si>
    <t>出演関係費</t>
  </si>
  <si>
    <t>出演料（キャスト）</t>
    <rPh sb="0" eb="2">
      <t>シュツエン</t>
    </rPh>
    <rPh sb="2" eb="3">
      <t>リョウ</t>
    </rPh>
    <phoneticPr fontId="4"/>
  </si>
  <si>
    <t>銀行振込</t>
  </si>
  <si>
    <t>消費税</t>
    <rPh sb="0" eb="3">
      <t>ショウヒゼイ</t>
    </rPh>
    <phoneticPr fontId="4"/>
  </si>
  <si>
    <t>B社</t>
    <rPh sb="1" eb="2">
      <t>シャ</t>
    </rPh>
    <phoneticPr fontId="10"/>
  </si>
  <si>
    <t>制作関係費</t>
  </si>
  <si>
    <t>保険料</t>
    <rPh sb="0" eb="3">
      <t>ホケンリョウ</t>
    </rPh>
    <phoneticPr fontId="10"/>
  </si>
  <si>
    <t>非課税</t>
    <rPh sb="0" eb="3">
      <t>ヒカゼイ</t>
    </rPh>
    <phoneticPr fontId="10"/>
  </si>
  <si>
    <t>C社</t>
    <rPh sb="1" eb="2">
      <t>シャ</t>
    </rPh>
    <phoneticPr fontId="4"/>
  </si>
  <si>
    <t>演出関係費　</t>
    <rPh sb="0" eb="2">
      <t>エンシュツ</t>
    </rPh>
    <rPh sb="2" eb="5">
      <t>カンケイヒ</t>
    </rPh>
    <phoneticPr fontId="5"/>
  </si>
  <si>
    <t>消費税、脚本制作費</t>
    <rPh sb="0" eb="3">
      <t>ショウヒゼイ</t>
    </rPh>
    <rPh sb="4" eb="6">
      <t>キャクホン</t>
    </rPh>
    <rPh sb="6" eb="9">
      <t>セイサクヒ</t>
    </rPh>
    <phoneticPr fontId="4"/>
  </si>
  <si>
    <t>D社</t>
    <rPh sb="1" eb="2">
      <t>シャ</t>
    </rPh>
    <phoneticPr fontId="10"/>
  </si>
  <si>
    <t>舞台製作費</t>
    <rPh sb="0" eb="5">
      <t>ブタイセイサクヒ</t>
    </rPh>
    <phoneticPr fontId="5"/>
  </si>
  <si>
    <t>消費税、物販用備品代</t>
    <rPh sb="0" eb="3">
      <t>ショウヒゼイ</t>
    </rPh>
    <rPh sb="4" eb="7">
      <t>ブッパンヨウ</t>
    </rPh>
    <rPh sb="7" eb="10">
      <t>ビヒンダイ</t>
    </rPh>
    <phoneticPr fontId="4"/>
  </si>
  <si>
    <t>E社</t>
    <rPh sb="1" eb="2">
      <t>シャ</t>
    </rPh>
    <phoneticPr fontId="10"/>
  </si>
  <si>
    <t>イベント広告・宣伝費</t>
    <rPh sb="4" eb="6">
      <t>コウコク</t>
    </rPh>
    <rPh sb="7" eb="10">
      <t>センデンヒ</t>
    </rPh>
    <phoneticPr fontId="10"/>
  </si>
  <si>
    <t>F社</t>
    <rPh sb="1" eb="2">
      <t>シャ</t>
    </rPh>
    <phoneticPr fontId="4"/>
  </si>
  <si>
    <t>舞台スタッフ費</t>
    <rPh sb="0" eb="2">
      <t>ブタイ</t>
    </rPh>
    <rPh sb="6" eb="7">
      <t>ヒ</t>
    </rPh>
    <phoneticPr fontId="4"/>
  </si>
  <si>
    <t>消費税、銀行振込手数料</t>
    <rPh sb="0" eb="3">
      <t>ショウヒゼイ</t>
    </rPh>
    <rPh sb="4" eb="11">
      <t>ギンコウフリコミテスウリョウ</t>
    </rPh>
    <phoneticPr fontId="4"/>
  </si>
  <si>
    <t>G社</t>
    <rPh sb="1" eb="2">
      <t>シャ</t>
    </rPh>
    <phoneticPr fontId="10"/>
  </si>
  <si>
    <t>交通費</t>
    <rPh sb="0" eb="3">
      <t>コウツウヒ</t>
    </rPh>
    <phoneticPr fontId="10"/>
  </si>
  <si>
    <t>現金</t>
  </si>
  <si>
    <t>消費税</t>
    <rPh sb="0" eb="3">
      <t>ショウヒゼイ</t>
    </rPh>
    <phoneticPr fontId="10"/>
  </si>
  <si>
    <t>H社</t>
    <rPh sb="1" eb="2">
      <t>シャ</t>
    </rPh>
    <phoneticPr fontId="10"/>
  </si>
  <si>
    <t>映像撮影費</t>
    <rPh sb="0" eb="2">
      <t>エイゾウ</t>
    </rPh>
    <rPh sb="2" eb="4">
      <t>サツエイ</t>
    </rPh>
    <rPh sb="4" eb="5">
      <t>ヒ</t>
    </rPh>
    <phoneticPr fontId="10"/>
  </si>
  <si>
    <t>消費税、利益等の排除</t>
    <rPh sb="0" eb="3">
      <t>ショウヒゼイ</t>
    </rPh>
    <rPh sb="4" eb="6">
      <t>リエキ</t>
    </rPh>
    <rPh sb="6" eb="7">
      <t>トウ</t>
    </rPh>
    <rPh sb="8" eb="10">
      <t>ハイジョ</t>
    </rPh>
    <phoneticPr fontId="10"/>
  </si>
  <si>
    <t>利益排除額：￥450,000×100 %子会社等売上総利益率37.8%(37.74%を小数点以下第二位切り上げ)=￥170,100</t>
    <rPh sb="0" eb="2">
      <t>リエキ</t>
    </rPh>
    <rPh sb="2" eb="4">
      <t>ハイジョ</t>
    </rPh>
    <rPh sb="4" eb="5">
      <t>ガク</t>
    </rPh>
    <rPh sb="20" eb="23">
      <t>コガイシャ</t>
    </rPh>
    <rPh sb="23" eb="24">
      <t>トウ</t>
    </rPh>
    <rPh sb="24" eb="26">
      <t>ウリアゲ</t>
    </rPh>
    <rPh sb="26" eb="29">
      <t>ソウリエキ</t>
    </rPh>
    <rPh sb="29" eb="30">
      <t>リツ</t>
    </rPh>
    <rPh sb="43" eb="48">
      <t>ショウスウテンイカ</t>
    </rPh>
    <rPh sb="48" eb="51">
      <t>ダイニイ</t>
    </rPh>
    <rPh sb="51" eb="52">
      <t>キ</t>
    </rPh>
    <rPh sb="53" eb="54">
      <t>ア</t>
    </rPh>
    <phoneticPr fontId="10"/>
  </si>
  <si>
    <t>I社</t>
    <rPh sb="1" eb="2">
      <t>シャ</t>
    </rPh>
    <phoneticPr fontId="10"/>
  </si>
  <si>
    <t xml:space="preserve">運営関係費 </t>
  </si>
  <si>
    <t>運営スタッフ費</t>
    <rPh sb="0" eb="2">
      <t>ウンエイ</t>
    </rPh>
    <rPh sb="6" eb="7">
      <t>ヒ</t>
    </rPh>
    <phoneticPr fontId="10"/>
  </si>
  <si>
    <t>消費税、物販アルバイト人件費、ケータリング費</t>
    <rPh sb="0" eb="3">
      <t>ショウヒゼイ</t>
    </rPh>
    <rPh sb="4" eb="6">
      <t>ブッパン</t>
    </rPh>
    <rPh sb="11" eb="14">
      <t>ジンケンヒ</t>
    </rPh>
    <rPh sb="21" eb="22">
      <t>ヒ</t>
    </rPh>
    <phoneticPr fontId="10"/>
  </si>
  <si>
    <t>J社</t>
    <rPh sb="1" eb="2">
      <t>シャ</t>
    </rPh>
    <phoneticPr fontId="10"/>
  </si>
  <si>
    <t>光熱水料</t>
    <rPh sb="0" eb="3">
      <t>コウネツスイ</t>
    </rPh>
    <rPh sb="3" eb="4">
      <t>リョウ</t>
    </rPh>
    <phoneticPr fontId="10"/>
  </si>
  <si>
    <t>月間光熱水料\1,200,000（税抜）×15/31=\580,645</t>
    <rPh sb="0" eb="2">
      <t>ゲッカン</t>
    </rPh>
    <rPh sb="2" eb="5">
      <t>コウネツスイ</t>
    </rPh>
    <rPh sb="5" eb="6">
      <t>リョウ</t>
    </rPh>
    <rPh sb="17" eb="19">
      <t>ゼイヌキ</t>
    </rPh>
    <phoneticPr fontId="10"/>
  </si>
  <si>
    <t>K社</t>
    <rPh sb="1" eb="2">
      <t>シャ</t>
    </rPh>
    <phoneticPr fontId="4"/>
  </si>
  <si>
    <t>運営関係費</t>
  </si>
  <si>
    <t>感染予防対策費</t>
    <rPh sb="0" eb="4">
      <t>カンセンヨボウ</t>
    </rPh>
    <rPh sb="4" eb="7">
      <t>タイサクヒ</t>
    </rPh>
    <phoneticPr fontId="4"/>
  </si>
  <si>
    <t>補助対象経費の内、「広告・宣伝費」（税抜）</t>
    <rPh sb="0" eb="2">
      <t>ホジョ</t>
    </rPh>
    <rPh sb="2" eb="4">
      <t>タイショウ</t>
    </rPh>
    <rPh sb="4" eb="6">
      <t>ケイヒ</t>
    </rPh>
    <rPh sb="7" eb="8">
      <t>ウチ</t>
    </rPh>
    <rPh sb="10" eb="12">
      <t>コウコク</t>
    </rPh>
    <rPh sb="13" eb="16">
      <t>センデンヒ</t>
    </rPh>
    <rPh sb="18" eb="20">
      <t>ゼイヌ</t>
    </rPh>
    <phoneticPr fontId="10"/>
  </si>
  <si>
    <t>自社</t>
    <rPh sb="0" eb="2">
      <t>ジシャ</t>
    </rPh>
    <phoneticPr fontId="5"/>
  </si>
  <si>
    <t>イベントの実施に関する費用</t>
    <rPh sb="5" eb="7">
      <t>ジッシ</t>
    </rPh>
    <rPh sb="8" eb="9">
      <t>カン</t>
    </rPh>
    <rPh sb="11" eb="13">
      <t>ヒヨウ</t>
    </rPh>
    <phoneticPr fontId="4"/>
  </si>
  <si>
    <t>アルバイト代</t>
    <rPh sb="5" eb="6">
      <t>ダイ</t>
    </rPh>
    <phoneticPr fontId="4"/>
  </si>
  <si>
    <t>全額対象外経費のため</t>
    <rPh sb="0" eb="2">
      <t>ゼンガク</t>
    </rPh>
    <rPh sb="2" eb="5">
      <t>タイショウガイ</t>
    </rPh>
    <rPh sb="5" eb="7">
      <t>ケイヒ</t>
    </rPh>
    <phoneticPr fontId="10"/>
  </si>
  <si>
    <t>12名</t>
    <rPh sb="2" eb="3">
      <t>メイ</t>
    </rPh>
    <phoneticPr fontId="10"/>
  </si>
  <si>
    <t>外注</t>
    <rPh sb="0" eb="2">
      <t>ガイチュウ</t>
    </rPh>
    <phoneticPr fontId="5"/>
  </si>
  <si>
    <t>楽曲・脚本等の企画・製作費</t>
    <rPh sb="0" eb="2">
      <t>ガッキョク</t>
    </rPh>
    <rPh sb="3" eb="5">
      <t>キャクホン</t>
    </rPh>
    <rPh sb="5" eb="6">
      <t>ナド</t>
    </rPh>
    <rPh sb="7" eb="9">
      <t>キカク</t>
    </rPh>
    <rPh sb="10" eb="13">
      <t>セイサクヒ</t>
    </rPh>
    <phoneticPr fontId="5"/>
  </si>
  <si>
    <t>外注</t>
    <rPh sb="0" eb="2">
      <t>ガイチュウ</t>
    </rPh>
    <phoneticPr fontId="10"/>
  </si>
  <si>
    <t>弁当代</t>
    <rPh sb="0" eb="3">
      <t>ベントウダイ</t>
    </rPh>
    <phoneticPr fontId="10"/>
  </si>
  <si>
    <t>広告宣伝費</t>
    <rPh sb="0" eb="4">
      <t>コウコクセンデン</t>
    </rPh>
    <rPh sb="4" eb="5">
      <t>ヒ</t>
    </rPh>
    <phoneticPr fontId="10"/>
  </si>
  <si>
    <t>他の助成金利用のため</t>
    <rPh sb="0" eb="1">
      <t>ホカ</t>
    </rPh>
    <rPh sb="2" eb="5">
      <t>ジョセイキン</t>
    </rPh>
    <rPh sb="5" eb="7">
      <t>リヨウ</t>
    </rPh>
    <phoneticPr fontId="10"/>
  </si>
  <si>
    <t>収入4の助成金</t>
  </si>
  <si>
    <t>付帯設備費</t>
    <rPh sb="0" eb="5">
      <t>フタイセツビヒ</t>
    </rPh>
    <phoneticPr fontId="10"/>
  </si>
  <si>
    <t>事業完了日後の支払</t>
    <rPh sb="0" eb="6">
      <t>ジギョウカンリョウビゴ</t>
    </rPh>
    <rPh sb="7" eb="9">
      <t>シハライ</t>
    </rPh>
    <phoneticPr fontId="10"/>
  </si>
  <si>
    <r>
      <t>以下の収入については、1イベントあたりの収入額を入力してください。</t>
    </r>
    <r>
      <rPr>
        <b/>
        <sz val="14"/>
        <color rgb="FFC00000"/>
        <rFont val="Meiryo UI"/>
        <family val="3"/>
        <charset val="128"/>
      </rPr>
      <t>（協賛金等の複数イベントに跨る収入については、1イベントあたりで按分）</t>
    </r>
    <r>
      <rPr>
        <b/>
        <sz val="14"/>
        <rFont val="Meiryo UI"/>
        <family val="3"/>
        <charset val="128"/>
      </rPr>
      <t xml:space="preserve">
ただし複数イベントをまとめて1件で申請し、採択を受けた場合は、複数イベントの収入の合計額を入力してください。</t>
    </r>
    <rPh sb="0" eb="2">
      <t>イカ</t>
    </rPh>
    <rPh sb="3" eb="5">
      <t>シュウニュウ</t>
    </rPh>
    <rPh sb="20" eb="22">
      <t>シュウニュウ</t>
    </rPh>
    <rPh sb="22" eb="23">
      <t>ガク</t>
    </rPh>
    <rPh sb="24" eb="26">
      <t>ニュウリョク</t>
    </rPh>
    <rPh sb="72" eb="74">
      <t>フクスウ</t>
    </rPh>
    <rPh sb="84" eb="85">
      <t>ケン</t>
    </rPh>
    <rPh sb="86" eb="88">
      <t>シンセイ</t>
    </rPh>
    <rPh sb="90" eb="92">
      <t>サイタク</t>
    </rPh>
    <rPh sb="93" eb="94">
      <t>ウ</t>
    </rPh>
    <rPh sb="96" eb="98">
      <t>バアイ</t>
    </rPh>
    <rPh sb="100" eb="102">
      <t>フクスウ</t>
    </rPh>
    <rPh sb="110" eb="113">
      <t>ゴウケイガク</t>
    </rPh>
    <rPh sb="114" eb="116">
      <t>ニュウリョク</t>
    </rPh>
    <phoneticPr fontId="10"/>
  </si>
  <si>
    <r>
      <t xml:space="preserve">受取方法
</t>
    </r>
    <r>
      <rPr>
        <sz val="10"/>
        <rFont val="Meiryo UI"/>
        <family val="3"/>
        <charset val="128"/>
      </rPr>
      <t>(※プルダウンから選択)</t>
    </r>
    <rPh sb="0" eb="1">
      <t>ウケトリホウホウ</t>
    </rPh>
    <phoneticPr fontId="4"/>
  </si>
  <si>
    <t>来場者</t>
    <rPh sb="0" eb="3">
      <t>ライジョウシャ</t>
    </rPh>
    <phoneticPr fontId="4"/>
  </si>
  <si>
    <t>観客動員によるチケット収入
(イベントごとの単価×数量を備考欄に記載必須)</t>
    <phoneticPr fontId="10"/>
  </si>
  <si>
    <t>来場者チケット収入</t>
    <rPh sb="0" eb="3">
      <t>ライジョウシャ</t>
    </rPh>
    <rPh sb="7" eb="9">
      <t>シュウニュウ</t>
    </rPh>
    <phoneticPr fontId="10"/>
  </si>
  <si>
    <t>特典付き前売チケット6,000円×10,000人、当日チケット7,000円×5,000人</t>
    <rPh sb="0" eb="2">
      <t>トクテン</t>
    </rPh>
    <rPh sb="2" eb="3">
      <t>ツ</t>
    </rPh>
    <rPh sb="4" eb="6">
      <t>マエウリ</t>
    </rPh>
    <phoneticPr fontId="10"/>
  </si>
  <si>
    <t>ストリーミング配信事業者</t>
    <rPh sb="7" eb="9">
      <t>ハイシン</t>
    </rPh>
    <rPh sb="9" eb="12">
      <t>ジギョウシャ</t>
    </rPh>
    <phoneticPr fontId="10"/>
  </si>
  <si>
    <t>リアルタイムフル配信による収入：チケット収入
(イベントごとの単価×数量を備考欄に記載必須)</t>
    <rPh sb="20" eb="22">
      <t>シュウニュウ</t>
    </rPh>
    <phoneticPr fontId="10"/>
  </si>
  <si>
    <t>配信チケット収入</t>
    <rPh sb="0" eb="2">
      <t>ハイシン</t>
    </rPh>
    <rPh sb="6" eb="8">
      <t>シュウニュウ</t>
    </rPh>
    <phoneticPr fontId="10"/>
  </si>
  <si>
    <t>チケット3,000円×5000人</t>
    <rPh sb="9" eb="10">
      <t>エン</t>
    </rPh>
    <phoneticPr fontId="10"/>
  </si>
  <si>
    <t>購入者</t>
    <rPh sb="0" eb="2">
      <t>コウニュウ</t>
    </rPh>
    <rPh sb="2" eb="3">
      <t>シャ</t>
    </rPh>
    <phoneticPr fontId="4"/>
  </si>
  <si>
    <t>グッズ販売</t>
    <rPh sb="3" eb="5">
      <t>ハンバイ</t>
    </rPh>
    <phoneticPr fontId="10"/>
  </si>
  <si>
    <t>〇〇庁</t>
  </si>
  <si>
    <t>その他の収入</t>
    <rPh sb="2" eb="3">
      <t>タ</t>
    </rPh>
    <rPh sb="4" eb="6">
      <t>シュウニュウ</t>
    </rPh>
    <phoneticPr fontId="10"/>
  </si>
  <si>
    <t>令和5年度〇〇助成金</t>
  </si>
  <si>
    <t>2,000,000円（〇〇助成金の総額）÷10イベント</t>
  </si>
  <si>
    <t>スポンサーA社</t>
    <rPh sb="6" eb="7">
      <t>シャ</t>
    </rPh>
    <phoneticPr fontId="10"/>
  </si>
  <si>
    <t>協賛収入</t>
    <rPh sb="0" eb="4">
      <t>キョウサンシュウニュウ</t>
    </rPh>
    <phoneticPr fontId="10"/>
  </si>
  <si>
    <t>スポンサーB社</t>
    <rPh sb="6" eb="7">
      <t>シャ</t>
    </rPh>
    <phoneticPr fontId="10"/>
  </si>
  <si>
    <t>BS　XYZ社</t>
    <rPh sb="6" eb="7">
      <t>シャ</t>
    </rPh>
    <phoneticPr fontId="10"/>
  </si>
  <si>
    <t>独占放映料</t>
    <rPh sb="0" eb="5">
      <t>ドクセンホウエイリョウ</t>
    </rPh>
    <phoneticPr fontId="10"/>
  </si>
  <si>
    <t>まとめ申請・報告用イベント管理台帳</t>
    <rPh sb="3" eb="5">
      <t>シンセイ</t>
    </rPh>
    <rPh sb="6" eb="8">
      <t>ホウコク</t>
    </rPh>
    <rPh sb="8" eb="9">
      <t>ヨウ</t>
    </rPh>
    <rPh sb="13" eb="17">
      <t>カンリダイチョウ</t>
    </rPh>
    <phoneticPr fontId="4"/>
  </si>
  <si>
    <t>チケット収入合計額</t>
    <rPh sb="4" eb="6">
      <t>シュウニュウ</t>
    </rPh>
    <rPh sb="6" eb="8">
      <t>ゴウケイ</t>
    </rPh>
    <rPh sb="8" eb="9">
      <t>ガク</t>
    </rPh>
    <phoneticPr fontId="10"/>
  </si>
  <si>
    <t>2023/11/25　10：00</t>
    <phoneticPr fontId="10"/>
  </si>
  <si>
    <t>Vipo東京ホール</t>
    <rPh sb="4" eb="6">
      <t>トウキョウ</t>
    </rPh>
    <phoneticPr fontId="10"/>
  </si>
  <si>
    <t>3,000円×1000枚</t>
    <rPh sb="5" eb="6">
      <t>エン</t>
    </rPh>
    <rPh sb="11" eb="12">
      <t>マイ</t>
    </rPh>
    <phoneticPr fontId="10"/>
  </si>
  <si>
    <t>リアルタイムフル配信なし</t>
    <rPh sb="8" eb="10">
      <t>ハイシン</t>
    </rPh>
    <phoneticPr fontId="10"/>
  </si>
  <si>
    <t>2023/11/25　17：00</t>
    <phoneticPr fontId="10"/>
  </si>
  <si>
    <t>3,000円×1600枚、2,000円×500枚</t>
    <rPh sb="23" eb="24">
      <t>マイ</t>
    </rPh>
    <phoneticPr fontId="10"/>
  </si>
  <si>
    <t>2023/11/26　10：00</t>
    <phoneticPr fontId="10"/>
  </si>
  <si>
    <t>3,000円×1100枚</t>
    <phoneticPr fontId="10"/>
  </si>
  <si>
    <t>2023/11/26　17：00</t>
    <phoneticPr fontId="10"/>
  </si>
  <si>
    <t>3,000円×1800枚、2,000円×600枚</t>
    <rPh sb="23" eb="24">
      <t>マイ</t>
    </rPh>
    <phoneticPr fontId="10"/>
  </si>
  <si>
    <t>2023/11/28　10：00</t>
    <phoneticPr fontId="10"/>
  </si>
  <si>
    <t>Vipo大阪体育館</t>
    <rPh sb="4" eb="6">
      <t>オオサカ</t>
    </rPh>
    <rPh sb="6" eb="9">
      <t>タイイクカン</t>
    </rPh>
    <phoneticPr fontId="10"/>
  </si>
  <si>
    <t>3,000円×500枚</t>
    <phoneticPr fontId="10"/>
  </si>
  <si>
    <t>2023/11/28　17：00</t>
    <phoneticPr fontId="10"/>
  </si>
  <si>
    <t>3,000円×900枚、2,000円×500枚</t>
    <rPh sb="22" eb="23">
      <t>マイ</t>
    </rPh>
    <phoneticPr fontId="10"/>
  </si>
  <si>
    <t>2023/11/29</t>
    <phoneticPr fontId="10"/>
  </si>
  <si>
    <t>Vipo Nagoya</t>
    <phoneticPr fontId="10"/>
  </si>
  <si>
    <t>3,000円×600枚</t>
    <phoneticPr fontId="10"/>
  </si>
  <si>
    <t>2023/11/30</t>
    <phoneticPr fontId="10"/>
  </si>
  <si>
    <t>VipoドームFukuoka</t>
    <phoneticPr fontId="10"/>
  </si>
  <si>
    <t>インフルエンザ感染者発生による中止</t>
    <rPh sb="7" eb="10">
      <t>カンセンシャ</t>
    </rPh>
    <rPh sb="10" eb="12">
      <t>ハッセイ</t>
    </rPh>
    <rPh sb="15" eb="17">
      <t>チュウシ</t>
    </rPh>
    <phoneticPr fontId="10"/>
  </si>
  <si>
    <t>会場事情により、1月に延期</t>
    <rPh sb="0" eb="4">
      <t>カイジョウジジョウ</t>
    </rPh>
    <rPh sb="9" eb="10">
      <t>ガツ</t>
    </rPh>
    <rPh sb="11" eb="13">
      <t>エンキ</t>
    </rPh>
    <phoneticPr fontId="10"/>
  </si>
  <si>
    <t>補足事項</t>
    <rPh sb="0" eb="4">
      <t>ホソクジコウ</t>
    </rPh>
    <phoneticPr fontId="10"/>
  </si>
  <si>
    <t>複数費用が同一請求書の場合、費用割合が最大の費目を記載</t>
    <phoneticPr fontId="10"/>
  </si>
  <si>
    <t>・費用が源泉徴収の対象となる場合は源泉徴収控除前の額を記載
・施設維持費等で日割り算出する場合は日割り後の金額を記載
（計算式は備考欄に記載）</t>
    <phoneticPr fontId="10"/>
  </si>
  <si>
    <t>補助対象外となる費用を記載
（補助対象外となる費用の例）
・消費税が支払額に含まれる場合
（請求書に記載された金額が税込金額であり消費税が明記されていない場合、算出した消費税額は端数切り上げ。※算出には『消費税計算ツール』シートをご使用ください）
・子会社等から調達を実施した場合で支払額に利益等が含まれる場合</t>
    <rPh sb="15" eb="19">
      <t>ホジョタイショウ</t>
    </rPh>
    <rPh sb="19" eb="20">
      <t>ガイ</t>
    </rPh>
    <rPh sb="23" eb="25">
      <t>ヒヨウ</t>
    </rPh>
    <rPh sb="26" eb="27">
      <t>レイ</t>
    </rPh>
    <phoneticPr fontId="10"/>
  </si>
  <si>
    <t>補助対象外とする理由を全て記載</t>
    <phoneticPr fontId="10"/>
  </si>
  <si>
    <t>補助対象経費のうち、広告・宣伝費にあたる金額を記載</t>
    <rPh sb="23" eb="25">
      <t>キサイ</t>
    </rPh>
    <phoneticPr fontId="10"/>
  </si>
  <si>
    <t>・「観客動員によるチケット収入」の請求先は「来場者」と記載</t>
    <rPh sb="17" eb="20">
      <t>セイキュウサキ</t>
    </rPh>
    <rPh sb="22" eb="25">
      <t>ライジョウシャ</t>
    </rPh>
    <rPh sb="27" eb="29">
      <t>キサイ</t>
    </rPh>
    <phoneticPr fontId="10"/>
  </si>
  <si>
    <t>収益チャネルの多様化のための取組・・・・プルダウンリスト</t>
    <rPh sb="0" eb="2">
      <t>シュウエキ</t>
    </rPh>
    <rPh sb="7" eb="10">
      <t>タヨウカ</t>
    </rPh>
    <rPh sb="14" eb="16">
      <t>トリクミ</t>
    </rPh>
    <phoneticPr fontId="10"/>
  </si>
  <si>
    <t>有料アーカイブ配信</t>
    <rPh sb="0" eb="2">
      <t>ユウリョウ</t>
    </rPh>
    <rPh sb="7" eb="9">
      <t>ハイシン</t>
    </rPh>
    <phoneticPr fontId="10"/>
  </si>
  <si>
    <t>上映会・ライブビューイング（同日・後日含む）</t>
    <rPh sb="0" eb="3">
      <t>ジョウエイカイ</t>
    </rPh>
    <rPh sb="14" eb="16">
      <t>ドウジツ</t>
    </rPh>
    <rPh sb="17" eb="20">
      <t>ゴジツフク</t>
    </rPh>
    <phoneticPr fontId="10"/>
  </si>
  <si>
    <t>クラウドファンディング</t>
    <phoneticPr fontId="10"/>
  </si>
  <si>
    <t>投げ銭</t>
    <rPh sb="0" eb="1">
      <t>ナ</t>
    </rPh>
    <rPh sb="2" eb="3">
      <t>セン</t>
    </rPh>
    <phoneticPr fontId="10"/>
  </si>
  <si>
    <t>配信時における「着せ替え」等の課金システム導入</t>
    <rPh sb="0" eb="3">
      <t>ハイシンジ</t>
    </rPh>
    <rPh sb="8" eb="9">
      <t>キ</t>
    </rPh>
    <rPh sb="10" eb="11">
      <t>カ</t>
    </rPh>
    <rPh sb="13" eb="14">
      <t>トウ</t>
    </rPh>
    <rPh sb="15" eb="17">
      <t>カキン</t>
    </rPh>
    <rPh sb="21" eb="23">
      <t>ドウニュウ</t>
    </rPh>
    <phoneticPr fontId="10"/>
  </si>
  <si>
    <t>イベント音源・映像等の二次使用によるデジタルコンテンツ流通・番組販売等</t>
    <rPh sb="4" eb="6">
      <t>オンゲン</t>
    </rPh>
    <rPh sb="7" eb="10">
      <t>エイゾウトウ</t>
    </rPh>
    <rPh sb="11" eb="15">
      <t>ニジシヨウ</t>
    </rPh>
    <rPh sb="27" eb="29">
      <t>リュウツウ</t>
    </rPh>
    <rPh sb="30" eb="35">
      <t>バングミハンバイトウ</t>
    </rPh>
    <phoneticPr fontId="10"/>
  </si>
  <si>
    <t>DVD・Blu-ray 等の媒体販売</t>
    <rPh sb="12" eb="13">
      <t>トウ</t>
    </rPh>
    <rPh sb="14" eb="18">
      <t>バイタイハンバイ</t>
    </rPh>
    <phoneticPr fontId="10"/>
  </si>
  <si>
    <t>ライブフォト</t>
    <phoneticPr fontId="10"/>
  </si>
  <si>
    <t>有料アフタートークイベント</t>
    <rPh sb="0" eb="2">
      <t>ユウリョウ</t>
    </rPh>
    <phoneticPr fontId="10"/>
  </si>
  <si>
    <r>
      <t>プルダウンから</t>
    </r>
    <r>
      <rPr>
        <u/>
        <sz val="14"/>
        <color theme="1"/>
        <rFont val="Meiryo UI"/>
        <family val="3"/>
        <charset val="128"/>
      </rPr>
      <t>除いたもの</t>
    </r>
    <rPh sb="7" eb="8">
      <t>ノゾ</t>
    </rPh>
    <phoneticPr fontId="10"/>
  </si>
  <si>
    <t>多様なチケットの販売</t>
    <rPh sb="0" eb="2">
      <t>タヨウ</t>
    </rPh>
    <rPh sb="8" eb="10">
      <t>ハンバイ</t>
    </rPh>
    <phoneticPr fontId="10"/>
  </si>
  <si>
    <t>リアルタイムフル配信</t>
    <rPh sb="8" eb="10">
      <t>ハイシン</t>
    </rPh>
    <phoneticPr fontId="10"/>
  </si>
  <si>
    <t>●公募要項を参照の上、必要な計算式等を記載
（例）
・イベント実施会場が自社保有物件で、施設維持費、光熱水料費用等を日割り、面積割計算する場合
・子会社等から調達を実施し、支払額に子会社等の利益等が含まれる場合
※日割り・面積割や利益等排除の場合は必ず算定根拠を記載</t>
    <rPh sb="31" eb="35">
      <t>ジッシカイジョウ</t>
    </rPh>
    <rPh sb="36" eb="42">
      <t>ジシャホユウブッケン</t>
    </rPh>
    <rPh sb="58" eb="59">
      <t>ヒ</t>
    </rPh>
    <rPh sb="62" eb="65">
      <t>メンセキワリ</t>
    </rPh>
    <rPh sb="65" eb="67">
      <t>ケイサン</t>
    </rPh>
    <rPh sb="90" eb="94">
      <t>コガイシャトウ</t>
    </rPh>
    <rPh sb="103" eb="105">
      <t>バアイ</t>
    </rPh>
    <rPh sb="111" eb="114">
      <t>メンセキワリ</t>
    </rPh>
    <rPh sb="117" eb="118">
      <t>トウ</t>
    </rPh>
    <rPh sb="126" eb="130">
      <t>サンテイコンキョ</t>
    </rPh>
    <phoneticPr fontId="10"/>
  </si>
  <si>
    <t>・リアルタイムフル配信について、無料配信の場合は「無料配信」と記載
・チケット収入については、チケット単価×売上枚数（払い戻し分を除いた枚数）を記載してください</t>
    <rPh sb="39" eb="41">
      <t>シュウニュウ</t>
    </rPh>
    <rPh sb="51" eb="53">
      <t>タンカ</t>
    </rPh>
    <rPh sb="54" eb="56">
      <t>ウリアゲ</t>
    </rPh>
    <rPh sb="56" eb="58">
      <t>マイスウ</t>
    </rPh>
    <rPh sb="59" eb="60">
      <t>ハラ</t>
    </rPh>
    <rPh sb="61" eb="62">
      <t>モド</t>
    </rPh>
    <rPh sb="63" eb="64">
      <t>ブン</t>
    </rPh>
    <rPh sb="65" eb="66">
      <t>ノゾ</t>
    </rPh>
    <rPh sb="68" eb="70">
      <t>マイスウ</t>
    </rPh>
    <rPh sb="72" eb="74">
      <t>キサイ</t>
    </rPh>
    <phoneticPr fontId="10"/>
  </si>
  <si>
    <t>・No.1～No.4 の行は固定された行のため、行の追加は出来ません（収入の支払元が複数ある場合はまとめて記載)
・No.6以降の「高度なデジタル技術を取り入れた取組」による収入については、1取組を1行に記載（下記参照）</t>
    <rPh sb="19" eb="20">
      <t>ギョウ</t>
    </rPh>
    <rPh sb="29" eb="31">
      <t>デキ</t>
    </rPh>
    <rPh sb="76" eb="77">
      <t>ト</t>
    </rPh>
    <rPh sb="78" eb="79">
      <t>イ</t>
    </rPh>
    <phoneticPr fontId="10"/>
  </si>
  <si>
    <t>・No.1～No.4 の行は上記　　 に記載の通り、固定されており、セルの記述は変更できません
・No.5以降の「高度なデジタル技術を取り入れた取組」による収入は、セルの記述は変更できませんが、行の追加は可能です</t>
    <rPh sb="14" eb="16">
      <t>ジョウキ</t>
    </rPh>
    <phoneticPr fontId="10"/>
  </si>
  <si>
    <t>・No.1～No.4 の行には「収入種別」に対する補足説明を記載
・No.5以降の「高度なデジタル技術を取り入れた取組」による収入は、「主な収入内容」のセルのプルダウンから選択</t>
    <rPh sb="38" eb="40">
      <t>イコウ</t>
    </rPh>
    <rPh sb="42" eb="44">
      <t>コウド</t>
    </rPh>
    <rPh sb="49" eb="51">
      <t>ギジュツ</t>
    </rPh>
    <rPh sb="52" eb="53">
      <t>ト</t>
    </rPh>
    <rPh sb="54" eb="55">
      <t>イ</t>
    </rPh>
    <rPh sb="57" eb="59">
      <t>トリクミ</t>
    </rPh>
    <rPh sb="63" eb="65">
      <t>シュウニュウ</t>
    </rPh>
    <rPh sb="68" eb="69">
      <t>オモ</t>
    </rPh>
    <rPh sb="70" eb="72">
      <t>シュウニュウ</t>
    </rPh>
    <rPh sb="72" eb="74">
      <t>ナイヨウ</t>
    </rPh>
    <rPh sb="86" eb="88">
      <t>センタク</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</si>
</sst>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5" formatCode="&quot;¥&quot;#,##0;&quot;¥&quot;\-#,##0"/>
    <numFmt numFmtId="6" formatCode="&quot;¥&quot;#,##0;[Red]&quot;¥&quot;\-#,##0"/>
    <numFmt numFmtId="176" formatCode="[$-F800]dddd\,\ mmmm\ dd\,\ yyyy"/>
    <numFmt numFmtId="177" formatCode="0_);[Red]\(0\)"/>
    <numFmt numFmtId="178" formatCode="&quot;¥&quot;#,##0_);[Red]\(&quot;¥&quot;#,##0\)"/>
    <numFmt numFmtId="179" formatCode="#,##0&quot;人&quot;"/>
  </numFmts>
  <fonts count="64">
    <font>
      <sz val="11"/>
      <color theme="1"/>
      <name val="Yu Gothic"/>
      <family val="3"/>
      <charset val="128"/>
      <scheme val="minor"/>
    </font>
    <font>
      <sz val="11"/>
      <color theme="1"/>
      <name val="Yu Gothic"/>
      <family val="2"/>
      <charset val="128"/>
      <scheme val="minor"/>
    </font>
    <font>
      <sz val="11"/>
      <color theme="1"/>
      <name val="Yu Gothic"/>
      <family val="2"/>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6"/>
      <name val="ＭＳ Ｐゴシック"/>
      <family val="3"/>
      <charset val="128"/>
    </font>
    <font>
      <sz val="11"/>
      <color theme="1"/>
      <name val="Yu Gothic"/>
      <family val="3"/>
      <charset val="128"/>
      <scheme val="minor"/>
    </font>
    <font>
      <sz val="12"/>
      <color theme="1"/>
      <name val="Yu Gothic"/>
      <family val="3"/>
      <charset val="128"/>
      <scheme val="minor"/>
    </font>
    <font>
      <sz val="16"/>
      <color theme="1"/>
      <name val="ＭＳ Ｐゴシック"/>
      <family val="3"/>
      <charset val="128"/>
    </font>
    <font>
      <sz val="6"/>
      <name val="Yu Gothic"/>
      <family val="3"/>
      <charset val="128"/>
      <scheme val="minor"/>
    </font>
    <font>
      <sz val="11"/>
      <color theme="1"/>
      <name val="ＭＳ Ｐゴシック"/>
      <family val="3"/>
      <charset val="128"/>
    </font>
    <font>
      <sz val="14"/>
      <name val="ＭＳ Ｐゴシック"/>
      <family val="3"/>
      <charset val="128"/>
    </font>
    <font>
      <sz val="6"/>
      <name val="Yu Gothic"/>
      <family val="2"/>
      <charset val="128"/>
      <scheme val="minor"/>
    </font>
    <font>
      <sz val="11"/>
      <color theme="1"/>
      <name val="Yu Gothic UI"/>
      <family val="3"/>
      <charset val="128"/>
    </font>
    <font>
      <sz val="11"/>
      <color theme="0" tint="-0.499984740745262"/>
      <name val="Yu Gothic UI"/>
      <family val="3"/>
      <charset val="128"/>
    </font>
    <font>
      <b/>
      <sz val="11"/>
      <color theme="0"/>
      <name val="Yu Gothic UI"/>
      <family val="3"/>
      <charset val="128"/>
    </font>
    <font>
      <sz val="11"/>
      <color rgb="FFC00000"/>
      <name val="Yu Gothic UI"/>
      <family val="3"/>
      <charset val="128"/>
    </font>
    <font>
      <b/>
      <sz val="11"/>
      <color theme="1"/>
      <name val="Yu Gothic UI"/>
      <family val="3"/>
      <charset val="128"/>
    </font>
    <font>
      <sz val="9"/>
      <color theme="1"/>
      <name val="Calibri"/>
      <family val="2"/>
    </font>
    <font>
      <sz val="14"/>
      <color theme="1"/>
      <name val="Calibri"/>
      <family val="2"/>
    </font>
    <font>
      <sz val="14"/>
      <color theme="0"/>
      <name val="Meiryo UI"/>
      <family val="3"/>
      <charset val="128"/>
    </font>
    <font>
      <b/>
      <sz val="12"/>
      <color indexed="81"/>
      <name val="MS P ゴシック"/>
      <family val="3"/>
      <charset val="128"/>
    </font>
    <font>
      <b/>
      <sz val="12"/>
      <color indexed="10"/>
      <name val="MS P ゴシック"/>
      <family val="3"/>
      <charset val="128"/>
    </font>
    <font>
      <sz val="14"/>
      <color rgb="FF000000"/>
      <name val="Meiryo UI"/>
      <family val="3"/>
      <charset val="128"/>
    </font>
    <font>
      <sz val="10"/>
      <color indexed="81"/>
      <name val="MS P ゴシック"/>
      <family val="3"/>
      <charset val="128"/>
    </font>
    <font>
      <sz val="14"/>
      <color theme="1"/>
      <name val="Meiryo UI"/>
      <family val="3"/>
      <charset val="128"/>
    </font>
    <font>
      <sz val="14"/>
      <name val="Meiryo UI"/>
      <family val="3"/>
      <charset val="128"/>
    </font>
    <font>
      <sz val="12"/>
      <color indexed="81"/>
      <name val="MS P ゴシック"/>
      <family val="3"/>
      <charset val="128"/>
    </font>
    <font>
      <sz val="16"/>
      <color theme="1"/>
      <name val="Meiryo UI"/>
      <family val="3"/>
      <charset val="128"/>
    </font>
    <font>
      <sz val="11"/>
      <color theme="1"/>
      <name val="Meiryo UI"/>
      <family val="3"/>
      <charset val="128"/>
    </font>
    <font>
      <b/>
      <sz val="18"/>
      <name val="Meiryo UI"/>
      <family val="3"/>
      <charset val="128"/>
    </font>
    <font>
      <b/>
      <sz val="18"/>
      <color theme="1"/>
      <name val="Meiryo UI"/>
      <family val="3"/>
      <charset val="128"/>
    </font>
    <font>
      <sz val="16"/>
      <name val="Meiryo UI"/>
      <family val="3"/>
      <charset val="128"/>
    </font>
    <font>
      <b/>
      <sz val="14"/>
      <color theme="1"/>
      <name val="Meiryo UI"/>
      <family val="3"/>
      <charset val="128"/>
    </font>
    <font>
      <b/>
      <sz val="16"/>
      <color theme="1"/>
      <name val="Meiryo UI"/>
      <family val="3"/>
      <charset val="128"/>
    </font>
    <font>
      <b/>
      <sz val="16"/>
      <name val="Meiryo UI"/>
      <family val="3"/>
      <charset val="128"/>
    </font>
    <font>
      <b/>
      <sz val="11"/>
      <color rgb="FFC00000"/>
      <name val="Meiryo UI"/>
      <family val="3"/>
      <charset val="128"/>
    </font>
    <font>
      <b/>
      <sz val="11"/>
      <name val="Meiryo UI"/>
      <family val="3"/>
      <charset val="128"/>
    </font>
    <font>
      <b/>
      <sz val="14"/>
      <name val="Meiryo UI"/>
      <family val="3"/>
      <charset val="128"/>
    </font>
    <font>
      <b/>
      <sz val="20"/>
      <color theme="1"/>
      <name val="Meiryo UI"/>
      <family val="3"/>
      <charset val="128"/>
    </font>
    <font>
      <sz val="12"/>
      <color theme="1"/>
      <name val="Meiryo UI"/>
      <family val="3"/>
      <charset val="128"/>
    </font>
    <font>
      <sz val="24"/>
      <color theme="1"/>
      <name val="Meiryo UI"/>
      <family val="3"/>
      <charset val="128"/>
    </font>
    <font>
      <b/>
      <sz val="20"/>
      <name val="Meiryo UI"/>
      <family val="3"/>
      <charset val="128"/>
    </font>
    <font>
      <b/>
      <sz val="14"/>
      <color rgb="FFFF0000"/>
      <name val="Meiryo UI"/>
      <family val="3"/>
      <charset val="128"/>
    </font>
    <font>
      <sz val="14"/>
      <color rgb="FFFF0000"/>
      <name val="Meiryo UI"/>
      <family val="3"/>
      <charset val="128"/>
    </font>
    <font>
      <sz val="11"/>
      <name val="Meiryo UI"/>
      <family val="3"/>
      <charset val="128"/>
    </font>
    <font>
      <sz val="12"/>
      <name val="Meiryo UI"/>
      <family val="3"/>
      <charset val="128"/>
    </font>
    <font>
      <sz val="10"/>
      <name val="Meiryo UI"/>
      <family val="3"/>
      <charset val="128"/>
    </font>
    <font>
      <sz val="12"/>
      <color rgb="FFFF0000"/>
      <name val="Meiryo UI"/>
      <family val="3"/>
      <charset val="128"/>
    </font>
    <font>
      <sz val="14"/>
      <color theme="8"/>
      <name val="Meiryo UI"/>
      <family val="3"/>
      <charset val="128"/>
    </font>
    <font>
      <b/>
      <sz val="14"/>
      <color rgb="FFC00000"/>
      <name val="Meiryo UI"/>
      <family val="3"/>
      <charset val="128"/>
    </font>
    <font>
      <b/>
      <sz val="18"/>
      <color rgb="FFC00000"/>
      <name val="Meiryo UI"/>
      <family val="3"/>
      <charset val="128"/>
    </font>
    <font>
      <sz val="12"/>
      <color rgb="FF0070C0"/>
      <name val="Meiryo UI"/>
      <family val="3"/>
      <charset val="128"/>
    </font>
    <font>
      <sz val="11"/>
      <color rgb="FFFF0000"/>
      <name val="Meiryo UI"/>
      <family val="3"/>
      <charset val="128"/>
    </font>
    <font>
      <sz val="12"/>
      <color rgb="FFC00000"/>
      <name val="Meiryo UI"/>
      <family val="3"/>
      <charset val="128"/>
    </font>
    <font>
      <b/>
      <sz val="36"/>
      <color theme="1"/>
      <name val="Meiryo UI"/>
      <family val="3"/>
      <charset val="128"/>
    </font>
    <font>
      <b/>
      <sz val="36"/>
      <name val="Meiryo UI"/>
      <family val="3"/>
      <charset val="128"/>
    </font>
    <font>
      <sz val="11"/>
      <color rgb="FFFF0000"/>
      <name val="Yu Gothic"/>
      <family val="3"/>
      <charset val="128"/>
      <scheme val="minor"/>
    </font>
    <font>
      <u/>
      <sz val="14"/>
      <color theme="1"/>
      <name val="Meiryo UI"/>
      <family val="3"/>
      <charset val="128"/>
    </font>
    <font>
      <b/>
      <sz val="12"/>
      <color rgb="FFDD0806"/>
      <name val="MS P ゴシック"/>
      <charset val="128"/>
    </font>
    <font>
      <b/>
      <sz val="12"/>
      <color rgb="FF000000"/>
      <name val="MS P ゴシック"/>
      <charset val="128"/>
    </font>
    <font>
      <sz val="12"/>
      <color rgb="FF000000"/>
      <name val="MS P ゴシック"/>
      <charset val="128"/>
    </font>
    <font>
      <b/>
      <sz val="14"/>
      <color rgb="FF000000"/>
      <name val="MS P ゴシック"/>
      <charset val="128"/>
    </font>
  </fonts>
  <fills count="11">
    <fill>
      <patternFill patternType="none"/>
    </fill>
    <fill>
      <patternFill patternType="gray125"/>
    </fill>
    <fill>
      <patternFill patternType="solid">
        <fgColor theme="4"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rgb="FFFF0000"/>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medium">
        <color indexed="64"/>
      </bottom>
      <diagonal/>
    </border>
    <border>
      <left style="medium">
        <color indexed="64"/>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ck">
        <color indexed="64"/>
      </left>
      <right style="thick">
        <color indexed="64"/>
      </right>
      <top style="thick">
        <color indexed="64"/>
      </top>
      <bottom/>
      <diagonal/>
    </border>
    <border>
      <left style="thick">
        <color indexed="64"/>
      </left>
      <right style="thick">
        <color indexed="64"/>
      </right>
      <top style="thin">
        <color indexed="64"/>
      </top>
      <bottom style="thick">
        <color indexed="64"/>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7">
    <xf numFmtId="0" fontId="0" fillId="0" borderId="0">
      <alignment vertical="center"/>
    </xf>
    <xf numFmtId="38" fontId="8" fillId="0" borderId="0" applyFont="0" applyFill="0" applyBorder="0" applyAlignment="0" applyProtection="0"/>
    <xf numFmtId="6" fontId="7" fillId="0" borderId="0" applyFont="0" applyFill="0" applyBorder="0" applyAlignment="0" applyProtection="0"/>
    <xf numFmtId="0" fontId="8" fillId="0" borderId="0"/>
    <xf numFmtId="38" fontId="7" fillId="0" borderId="0" applyFont="0" applyFill="0" applyBorder="0" applyAlignment="0" applyProtection="0">
      <alignment vertical="center"/>
    </xf>
    <xf numFmtId="6" fontId="7" fillId="0" borderId="0" applyFont="0" applyFill="0" applyBorder="0" applyAlignment="0" applyProtection="0"/>
    <xf numFmtId="6" fontId="7" fillId="0" borderId="0" applyFont="0" applyFill="0" applyBorder="0" applyAlignment="0" applyProtection="0"/>
    <xf numFmtId="6" fontId="7" fillId="0" borderId="0" applyFont="0" applyFill="0" applyBorder="0" applyAlignment="0" applyProtection="0"/>
    <xf numFmtId="6" fontId="7" fillId="0" borderId="0" applyFont="0" applyFill="0" applyBorder="0" applyAlignment="0" applyProtection="0"/>
    <xf numFmtId="6" fontId="7" fillId="0" borderId="0" applyFont="0" applyFill="0" applyBorder="0" applyAlignment="0" applyProtection="0"/>
    <xf numFmtId="6" fontId="7" fillId="0" borderId="0" applyFont="0" applyFill="0" applyBorder="0" applyAlignment="0" applyProtection="0"/>
    <xf numFmtId="0" fontId="3" fillId="0" borderId="0">
      <alignment vertical="center"/>
    </xf>
    <xf numFmtId="0" fontId="3" fillId="0" borderId="0">
      <alignment vertical="center"/>
    </xf>
    <xf numFmtId="0" fontId="2" fillId="0" borderId="0">
      <alignment vertical="center"/>
    </xf>
    <xf numFmtId="0" fontId="2" fillId="0" borderId="0">
      <alignment vertical="center"/>
    </xf>
    <xf numFmtId="9" fontId="7" fillId="0" borderId="0" applyFont="0" applyFill="0" applyBorder="0" applyAlignment="0" applyProtection="0">
      <alignment vertical="center"/>
    </xf>
    <xf numFmtId="0" fontId="1" fillId="0" borderId="0">
      <alignment vertical="center"/>
    </xf>
  </cellStyleXfs>
  <cellXfs count="448">
    <xf numFmtId="0" fontId="0" fillId="0" borderId="0" xfId="0">
      <alignment vertical="center"/>
    </xf>
    <xf numFmtId="12" fontId="0" fillId="0" borderId="0" xfId="0" applyNumberFormat="1">
      <alignment vertical="center"/>
    </xf>
    <xf numFmtId="0" fontId="14" fillId="0" borderId="0" xfId="0" applyFont="1">
      <alignment vertical="center"/>
    </xf>
    <xf numFmtId="0" fontId="15" fillId="0" borderId="0" xfId="16" applyFont="1" applyAlignment="1">
      <alignment horizontal="center" vertical="center"/>
    </xf>
    <xf numFmtId="0" fontId="14" fillId="0" borderId="1" xfId="0" applyFont="1" applyBorder="1" applyAlignment="1">
      <alignment horizontal="center" vertical="center"/>
    </xf>
    <xf numFmtId="0" fontId="16" fillId="6" borderId="1" xfId="0" applyFont="1" applyFill="1" applyBorder="1" applyAlignment="1">
      <alignment horizontal="center" vertical="center"/>
    </xf>
    <xf numFmtId="0" fontId="16" fillId="6" borderId="12" xfId="0" applyFont="1" applyFill="1" applyBorder="1" applyAlignment="1">
      <alignment horizontal="center" vertical="center"/>
    </xf>
    <xf numFmtId="0" fontId="16" fillId="7" borderId="24" xfId="0" applyFont="1" applyFill="1" applyBorder="1" applyAlignment="1">
      <alignment horizontal="center" vertical="center"/>
    </xf>
    <xf numFmtId="0" fontId="17" fillId="0" borderId="0" xfId="0" applyFont="1">
      <alignment vertical="center"/>
    </xf>
    <xf numFmtId="178" fontId="15" fillId="2" borderId="1" xfId="0" applyNumberFormat="1" applyFont="1" applyFill="1" applyBorder="1" applyProtection="1">
      <alignment vertical="center"/>
      <protection locked="0"/>
    </xf>
    <xf numFmtId="9" fontId="15" fillId="2" borderId="12" xfId="15" applyFont="1" applyFill="1" applyBorder="1" applyProtection="1">
      <alignment vertical="center"/>
      <protection locked="0"/>
    </xf>
    <xf numFmtId="178" fontId="15" fillId="8" borderId="25" xfId="0" applyNumberFormat="1" applyFont="1" applyFill="1" applyBorder="1">
      <alignment vertical="center"/>
    </xf>
    <xf numFmtId="0" fontId="18" fillId="0" borderId="1" xfId="0" applyFont="1" applyBorder="1" applyAlignment="1">
      <alignment horizontal="center" vertical="center"/>
    </xf>
    <xf numFmtId="178" fontId="14" fillId="2" borderId="1" xfId="0" applyNumberFormat="1" applyFont="1" applyFill="1" applyBorder="1" applyProtection="1">
      <alignment vertical="center"/>
      <protection locked="0"/>
    </xf>
    <xf numFmtId="9" fontId="14" fillId="2" borderId="12" xfId="15" applyFont="1" applyFill="1" applyBorder="1" applyProtection="1">
      <alignment vertical="center"/>
      <protection locked="0"/>
    </xf>
    <xf numFmtId="178" fontId="14" fillId="8" borderId="25" xfId="0" applyNumberFormat="1" applyFont="1" applyFill="1" applyBorder="1">
      <alignment vertical="center"/>
    </xf>
    <xf numFmtId="178" fontId="14" fillId="8" borderId="26" xfId="0" applyNumberFormat="1" applyFont="1" applyFill="1" applyBorder="1">
      <alignment vertical="center"/>
    </xf>
    <xf numFmtId="0" fontId="19" fillId="0" borderId="0" xfId="0" applyFont="1">
      <alignment vertical="center"/>
    </xf>
    <xf numFmtId="0" fontId="20" fillId="0" borderId="0" xfId="0" applyFont="1">
      <alignment vertical="center"/>
    </xf>
    <xf numFmtId="178" fontId="14" fillId="0" borderId="0" xfId="0" applyNumberFormat="1" applyFont="1">
      <alignment vertical="center"/>
    </xf>
    <xf numFmtId="0" fontId="0" fillId="0" borderId="34" xfId="0" applyBorder="1">
      <alignment vertical="center"/>
    </xf>
    <xf numFmtId="0" fontId="0" fillId="0" borderId="35" xfId="0" applyBorder="1">
      <alignment vertical="center"/>
    </xf>
    <xf numFmtId="0" fontId="26" fillId="0" borderId="0" xfId="0" applyFont="1">
      <alignment vertical="center"/>
    </xf>
    <xf numFmtId="0" fontId="27" fillId="0" borderId="33" xfId="0" applyFont="1" applyBorder="1">
      <alignment vertical="center"/>
    </xf>
    <xf numFmtId="0" fontId="26" fillId="0" borderId="29" xfId="0" applyFont="1" applyBorder="1" applyAlignment="1">
      <alignment horizontal="center" vertical="center" wrapText="1"/>
    </xf>
    <xf numFmtId="0" fontId="26" fillId="0" borderId="30" xfId="0" applyFont="1" applyBorder="1" applyAlignment="1">
      <alignment vertical="center" wrapText="1"/>
    </xf>
    <xf numFmtId="0" fontId="26" fillId="0" borderId="30" xfId="0" applyFont="1" applyBorder="1" applyAlignment="1">
      <alignment vertical="top" wrapText="1"/>
    </xf>
    <xf numFmtId="0" fontId="26" fillId="0" borderId="30" xfId="0" applyFont="1" applyBorder="1" applyAlignment="1">
      <alignment horizontal="left" vertical="top" wrapText="1"/>
    </xf>
    <xf numFmtId="0" fontId="29" fillId="0" borderId="0" xfId="3" applyFont="1" applyAlignment="1">
      <alignment horizontal="left" vertical="top"/>
    </xf>
    <xf numFmtId="5" fontId="29" fillId="0" borderId="0" xfId="3" applyNumberFormat="1" applyFont="1" applyAlignment="1">
      <alignment horizontal="right" vertical="top"/>
    </xf>
    <xf numFmtId="5" fontId="29" fillId="0" borderId="0" xfId="1" applyNumberFormat="1" applyFont="1" applyBorder="1" applyAlignment="1">
      <alignment horizontal="right" vertical="top"/>
    </xf>
    <xf numFmtId="0" fontId="30" fillId="0" borderId="0" xfId="0" applyFont="1">
      <alignment vertical="center"/>
    </xf>
    <xf numFmtId="0" fontId="29" fillId="0" borderId="4" xfId="3" applyFont="1" applyBorder="1" applyAlignment="1">
      <alignment horizontal="left" vertical="top"/>
    </xf>
    <xf numFmtId="0" fontId="29" fillId="0" borderId="5" xfId="3" applyFont="1" applyBorder="1" applyAlignment="1">
      <alignment horizontal="left" vertical="top"/>
    </xf>
    <xf numFmtId="5" fontId="29" fillId="0" borderId="5" xfId="1" applyNumberFormat="1" applyFont="1" applyBorder="1" applyAlignment="1">
      <alignment horizontal="right" vertical="top"/>
    </xf>
    <xf numFmtId="12" fontId="27" fillId="0" borderId="1" xfId="3" applyNumberFormat="1" applyFont="1" applyBorder="1" applyAlignment="1" applyProtection="1">
      <alignment horizontal="center" vertical="center"/>
      <protection locked="0"/>
    </xf>
    <xf numFmtId="5" fontId="33" fillId="0" borderId="0" xfId="1" applyNumberFormat="1" applyFont="1" applyBorder="1" applyAlignment="1">
      <alignment horizontal="center" vertical="center" wrapText="1"/>
    </xf>
    <xf numFmtId="0" fontId="33" fillId="0" borderId="0" xfId="3" applyFont="1" applyAlignment="1">
      <alignment horizontal="center" vertical="center"/>
    </xf>
    <xf numFmtId="0" fontId="33" fillId="0" borderId="0" xfId="3" applyFont="1" applyAlignment="1">
      <alignment horizontal="left" vertical="top"/>
    </xf>
    <xf numFmtId="5" fontId="33" fillId="0" borderId="0" xfId="1" applyNumberFormat="1" applyFont="1" applyBorder="1" applyAlignment="1">
      <alignment horizontal="right" vertical="top"/>
    </xf>
    <xf numFmtId="0" fontId="29" fillId="0" borderId="0" xfId="3" applyFont="1" applyAlignment="1">
      <alignment horizontal="left" vertical="center"/>
    </xf>
    <xf numFmtId="0" fontId="33" fillId="0" borderId="1" xfId="3" applyFont="1" applyBorder="1" applyAlignment="1">
      <alignment horizontal="center" vertical="center"/>
    </xf>
    <xf numFmtId="0" fontId="41" fillId="0" borderId="0" xfId="0" applyFont="1">
      <alignment vertical="center"/>
    </xf>
    <xf numFmtId="5" fontId="29" fillId="0" borderId="0" xfId="1" applyNumberFormat="1" applyFont="1" applyAlignment="1">
      <alignment horizontal="right" vertical="top"/>
    </xf>
    <xf numFmtId="38" fontId="29" fillId="0" borderId="0" xfId="1" applyFont="1" applyAlignment="1">
      <alignment horizontal="left" vertical="top"/>
    </xf>
    <xf numFmtId="0" fontId="29" fillId="0" borderId="6" xfId="3" applyFont="1" applyBorder="1" applyAlignment="1">
      <alignment horizontal="left" vertical="top"/>
    </xf>
    <xf numFmtId="0" fontId="29" fillId="0" borderId="7" xfId="3" applyFont="1" applyBorder="1" applyAlignment="1">
      <alignment horizontal="left" vertical="top"/>
    </xf>
    <xf numFmtId="0" fontId="29" fillId="0" borderId="8" xfId="3" applyFont="1" applyBorder="1" applyAlignment="1">
      <alignment horizontal="left" vertical="top"/>
    </xf>
    <xf numFmtId="0" fontId="29" fillId="0" borderId="9" xfId="3" applyFont="1" applyBorder="1" applyAlignment="1">
      <alignment horizontal="left" vertical="top"/>
    </xf>
    <xf numFmtId="0" fontId="27" fillId="0" borderId="0" xfId="3" applyFont="1" applyAlignment="1" applyProtection="1">
      <alignment horizontal="left" vertical="top"/>
      <protection locked="0"/>
    </xf>
    <xf numFmtId="0" fontId="27" fillId="0" borderId="7" xfId="3" applyFont="1" applyBorder="1" applyAlignment="1" applyProtection="1">
      <alignment horizontal="left" vertical="top"/>
      <protection locked="0"/>
    </xf>
    <xf numFmtId="5" fontId="27" fillId="0" borderId="0" xfId="3" applyNumberFormat="1" applyFont="1" applyAlignment="1" applyProtection="1">
      <alignment horizontal="right" vertical="top"/>
      <protection locked="0"/>
    </xf>
    <xf numFmtId="5" fontId="27" fillId="0" borderId="0" xfId="1" applyNumberFormat="1" applyFont="1" applyAlignment="1" applyProtection="1">
      <alignment horizontal="right" vertical="top"/>
      <protection locked="0"/>
    </xf>
    <xf numFmtId="0" fontId="47" fillId="0" borderId="1" xfId="3" applyFont="1" applyBorder="1" applyAlignment="1" applyProtection="1">
      <alignment horizontal="center" vertical="center"/>
      <protection locked="0"/>
    </xf>
    <xf numFmtId="5" fontId="27" fillId="4" borderId="1" xfId="2" applyNumberFormat="1" applyFont="1" applyFill="1" applyBorder="1" applyAlignment="1" applyProtection="1">
      <alignment horizontal="right" vertical="center"/>
      <protection locked="0"/>
    </xf>
    <xf numFmtId="5" fontId="27" fillId="9" borderId="1" xfId="1" applyNumberFormat="1" applyFont="1" applyFill="1" applyBorder="1" applyAlignment="1" applyProtection="1">
      <alignment horizontal="right" vertical="center"/>
    </xf>
    <xf numFmtId="5" fontId="27" fillId="4" borderId="3" xfId="1" applyNumberFormat="1" applyFont="1" applyFill="1" applyBorder="1" applyAlignment="1" applyProtection="1">
      <alignment horizontal="right" vertical="center"/>
      <protection locked="0"/>
    </xf>
    <xf numFmtId="0" fontId="47" fillId="0" borderId="1" xfId="3" applyFont="1" applyBorder="1" applyAlignment="1" applyProtection="1">
      <alignment horizontal="left" vertical="center" wrapText="1"/>
      <protection locked="0"/>
    </xf>
    <xf numFmtId="5" fontId="47" fillId="4" borderId="3" xfId="1" applyNumberFormat="1" applyFont="1" applyFill="1" applyBorder="1" applyAlignment="1" applyProtection="1">
      <alignment horizontal="right" vertical="center"/>
      <protection locked="0"/>
    </xf>
    <xf numFmtId="5" fontId="27" fillId="4" borderId="1" xfId="1" applyNumberFormat="1" applyFont="1" applyFill="1" applyBorder="1" applyAlignment="1" applyProtection="1">
      <alignment horizontal="right" vertical="center"/>
      <protection locked="0"/>
    </xf>
    <xf numFmtId="0" fontId="27" fillId="0" borderId="0" xfId="3" applyFont="1" applyAlignment="1" applyProtection="1">
      <alignment horizontal="left" vertical="center"/>
      <protection locked="0"/>
    </xf>
    <xf numFmtId="5" fontId="27" fillId="4" borderId="1" xfId="1" applyNumberFormat="1" applyFont="1" applyFill="1" applyBorder="1" applyAlignment="1" applyProtection="1">
      <alignment horizontal="right" vertical="center"/>
    </xf>
    <xf numFmtId="178" fontId="27" fillId="3" borderId="13" xfId="4" applyNumberFormat="1" applyFont="1" applyFill="1" applyBorder="1" applyAlignment="1" applyProtection="1">
      <alignment vertical="center"/>
    </xf>
    <xf numFmtId="178" fontId="27" fillId="3" borderId="13" xfId="4" applyNumberFormat="1" applyFont="1" applyFill="1" applyBorder="1" applyAlignment="1" applyProtection="1">
      <alignment horizontal="right" vertical="center"/>
    </xf>
    <xf numFmtId="0" fontId="30" fillId="5" borderId="0" xfId="0" applyFont="1" applyFill="1">
      <alignment vertical="center"/>
    </xf>
    <xf numFmtId="0" fontId="33" fillId="5" borderId="1" xfId="3" applyFont="1" applyFill="1" applyBorder="1" applyAlignment="1">
      <alignment horizontal="center" vertical="center" wrapText="1"/>
    </xf>
    <xf numFmtId="0" fontId="29" fillId="5" borderId="1" xfId="3" applyFont="1" applyFill="1" applyBorder="1" applyAlignment="1" applyProtection="1">
      <alignment horizontal="right" vertical="center"/>
      <protection locked="0"/>
    </xf>
    <xf numFmtId="5" fontId="29" fillId="0" borderId="0" xfId="1" applyNumberFormat="1" applyFont="1" applyBorder="1" applyAlignment="1" applyProtection="1">
      <alignment horizontal="right" vertical="top"/>
    </xf>
    <xf numFmtId="38" fontId="29" fillId="0" borderId="0" xfId="1" applyFont="1" applyBorder="1" applyAlignment="1" applyProtection="1">
      <alignment horizontal="left" vertical="top"/>
    </xf>
    <xf numFmtId="0" fontId="29" fillId="5" borderId="0" xfId="3" applyFont="1" applyFill="1" applyAlignment="1">
      <alignment horizontal="left" vertical="top"/>
    </xf>
    <xf numFmtId="0" fontId="29" fillId="5" borderId="4" xfId="3" applyFont="1" applyFill="1" applyBorder="1" applyAlignment="1">
      <alignment horizontal="left" vertical="top"/>
    </xf>
    <xf numFmtId="0" fontId="29" fillId="5" borderId="5" xfId="3" applyFont="1" applyFill="1" applyBorder="1" applyAlignment="1">
      <alignment horizontal="left" vertical="top"/>
    </xf>
    <xf numFmtId="5" fontId="29" fillId="5" borderId="5" xfId="1" applyNumberFormat="1" applyFont="1" applyFill="1" applyBorder="1" applyAlignment="1" applyProtection="1">
      <alignment horizontal="right" vertical="top"/>
    </xf>
    <xf numFmtId="0" fontId="30" fillId="5" borderId="5" xfId="0" applyFont="1" applyFill="1" applyBorder="1">
      <alignment vertical="center"/>
    </xf>
    <xf numFmtId="0" fontId="30" fillId="5" borderId="6" xfId="0" applyFont="1" applyFill="1" applyBorder="1">
      <alignment vertical="center"/>
    </xf>
    <xf numFmtId="0" fontId="32" fillId="5" borderId="7" xfId="3" applyFont="1" applyFill="1" applyBorder="1" applyAlignment="1">
      <alignment horizontal="right" vertical="center"/>
    </xf>
    <xf numFmtId="5" fontId="27" fillId="5" borderId="0" xfId="3" applyNumberFormat="1" applyFont="1" applyFill="1" applyAlignment="1">
      <alignment vertical="center"/>
    </xf>
    <xf numFmtId="0" fontId="30" fillId="5" borderId="8" xfId="0" applyFont="1" applyFill="1" applyBorder="1">
      <alignment vertical="center"/>
    </xf>
    <xf numFmtId="0" fontId="29" fillId="5" borderId="7" xfId="3" applyFont="1" applyFill="1" applyBorder="1" applyAlignment="1">
      <alignment horizontal="left" vertical="top"/>
    </xf>
    <xf numFmtId="5" fontId="33" fillId="5" borderId="0" xfId="1" applyNumberFormat="1" applyFont="1" applyFill="1" applyBorder="1" applyAlignment="1" applyProtection="1">
      <alignment horizontal="center" vertical="center" wrapText="1"/>
    </xf>
    <xf numFmtId="12" fontId="33" fillId="5" borderId="1" xfId="3" applyNumberFormat="1" applyFont="1" applyFill="1" applyBorder="1" applyAlignment="1">
      <alignment horizontal="center" vertical="center"/>
    </xf>
    <xf numFmtId="5" fontId="33" fillId="0" borderId="0" xfId="1" applyNumberFormat="1" applyFont="1" applyBorder="1" applyAlignment="1" applyProtection="1">
      <alignment horizontal="center" vertical="center" wrapText="1"/>
    </xf>
    <xf numFmtId="5" fontId="27" fillId="0" borderId="0" xfId="3" applyNumberFormat="1" applyFont="1" applyAlignment="1">
      <alignment vertical="center"/>
    </xf>
    <xf numFmtId="0" fontId="33" fillId="0" borderId="0" xfId="3" applyFont="1" applyAlignment="1">
      <alignment horizontal="right" vertical="center" wrapText="1"/>
    </xf>
    <xf numFmtId="0" fontId="33" fillId="0" borderId="0" xfId="3" applyFont="1" applyAlignment="1">
      <alignment horizontal="center" vertical="center" wrapText="1"/>
    </xf>
    <xf numFmtId="0" fontId="30" fillId="0" borderId="8" xfId="0" applyFont="1" applyBorder="1">
      <alignment vertical="center"/>
    </xf>
    <xf numFmtId="0" fontId="33" fillId="5" borderId="14" xfId="3" applyFont="1" applyFill="1" applyBorder="1" applyAlignment="1">
      <alignment horizontal="left" vertical="center"/>
    </xf>
    <xf numFmtId="0" fontId="33" fillId="5" borderId="14" xfId="3" applyFont="1" applyFill="1" applyBorder="1" applyAlignment="1">
      <alignment horizontal="center" vertical="center"/>
    </xf>
    <xf numFmtId="5" fontId="33" fillId="5" borderId="14" xfId="1" applyNumberFormat="1" applyFont="1" applyFill="1" applyBorder="1" applyAlignment="1" applyProtection="1">
      <alignment horizontal="center" vertical="center" wrapText="1"/>
    </xf>
    <xf numFmtId="0" fontId="30" fillId="5" borderId="14" xfId="0" applyFont="1" applyFill="1" applyBorder="1">
      <alignment vertical="center"/>
    </xf>
    <xf numFmtId="0" fontId="34" fillId="5" borderId="7" xfId="3" applyFont="1" applyFill="1" applyBorder="1" applyAlignment="1">
      <alignment horizontal="right" vertical="center" wrapText="1"/>
    </xf>
    <xf numFmtId="5" fontId="36" fillId="5" borderId="1" xfId="1" applyNumberFormat="1" applyFont="1" applyFill="1" applyBorder="1" applyAlignment="1" applyProtection="1">
      <alignment horizontal="center" vertical="center" wrapText="1"/>
    </xf>
    <xf numFmtId="0" fontId="53" fillId="4" borderId="1" xfId="3" applyFont="1" applyFill="1" applyBorder="1" applyAlignment="1" applyProtection="1">
      <alignment horizontal="left" vertical="top" wrapText="1"/>
      <protection locked="0"/>
    </xf>
    <xf numFmtId="0" fontId="30" fillId="5" borderId="0" xfId="0" applyFont="1" applyFill="1" applyProtection="1">
      <alignment vertical="center"/>
      <protection locked="0"/>
    </xf>
    <xf numFmtId="0" fontId="30" fillId="0" borderId="0" xfId="0" applyFont="1" applyProtection="1">
      <alignment vertical="center"/>
      <protection locked="0"/>
    </xf>
    <xf numFmtId="14" fontId="27" fillId="0" borderId="1" xfId="1" applyNumberFormat="1" applyFont="1" applyFill="1" applyBorder="1" applyAlignment="1" applyProtection="1">
      <alignment horizontal="center" vertical="center" wrapText="1"/>
      <protection locked="0"/>
    </xf>
    <xf numFmtId="0" fontId="47" fillId="0" borderId="13" xfId="3" applyFont="1" applyBorder="1" applyAlignment="1" applyProtection="1">
      <alignment horizontal="left" vertical="center" wrapText="1"/>
      <protection locked="0"/>
    </xf>
    <xf numFmtId="5" fontId="27" fillId="0" borderId="1" xfId="1" applyNumberFormat="1" applyFont="1" applyFill="1" applyBorder="1" applyAlignment="1" applyProtection="1">
      <alignment horizontal="right" vertical="center"/>
      <protection locked="0"/>
    </xf>
    <xf numFmtId="5" fontId="27" fillId="0" borderId="1" xfId="2" applyNumberFormat="1" applyFont="1" applyFill="1" applyBorder="1" applyAlignment="1" applyProtection="1">
      <alignment horizontal="right" vertical="center"/>
      <protection locked="0"/>
    </xf>
    <xf numFmtId="5" fontId="27" fillId="4" borderId="1" xfId="2" applyNumberFormat="1" applyFont="1" applyFill="1" applyBorder="1" applyAlignment="1" applyProtection="1">
      <alignment horizontal="right" vertical="center"/>
    </xf>
    <xf numFmtId="14" fontId="47" fillId="0" borderId="1" xfId="3" applyNumberFormat="1" applyFont="1" applyBorder="1" applyAlignment="1" applyProtection="1">
      <alignment horizontal="center" vertical="center"/>
      <protection locked="0"/>
    </xf>
    <xf numFmtId="5" fontId="27" fillId="0" borderId="1" xfId="1" applyNumberFormat="1" applyFont="1" applyBorder="1" applyAlignment="1" applyProtection="1">
      <alignment horizontal="right" vertical="center"/>
      <protection locked="0"/>
    </xf>
    <xf numFmtId="0" fontId="47" fillId="0" borderId="1" xfId="3" applyFont="1" applyBorder="1" applyAlignment="1" applyProtection="1">
      <alignment horizontal="left" vertical="center"/>
      <protection locked="0"/>
    </xf>
    <xf numFmtId="0" fontId="55" fillId="0" borderId="0" xfId="16" applyFont="1">
      <alignment vertical="center"/>
    </xf>
    <xf numFmtId="0" fontId="55" fillId="0" borderId="0" xfId="0" applyFont="1">
      <alignment vertical="center"/>
    </xf>
    <xf numFmtId="0" fontId="38" fillId="5" borderId="2" xfId="3" applyFont="1" applyFill="1" applyBorder="1" applyAlignment="1">
      <alignment horizontal="center" vertical="center" wrapText="1"/>
    </xf>
    <xf numFmtId="5" fontId="36" fillId="5" borderId="37" xfId="1" applyNumberFormat="1" applyFont="1" applyFill="1" applyBorder="1" applyAlignment="1" applyProtection="1">
      <alignment horizontal="center" vertical="center" wrapText="1"/>
    </xf>
    <xf numFmtId="14" fontId="33" fillId="0" borderId="0" xfId="1" applyNumberFormat="1" applyFont="1" applyAlignment="1">
      <alignment horizontal="center" vertical="center" wrapText="1"/>
    </xf>
    <xf numFmtId="177" fontId="33" fillId="0" borderId="1" xfId="3" applyNumberFormat="1" applyFont="1" applyBorder="1" applyAlignment="1">
      <alignment horizontal="center" vertical="center"/>
    </xf>
    <xf numFmtId="5" fontId="33" fillId="0" borderId="0" xfId="1" applyNumberFormat="1" applyFont="1" applyAlignment="1">
      <alignment horizontal="center" vertical="center" wrapText="1"/>
    </xf>
    <xf numFmtId="0" fontId="33" fillId="0" borderId="1" xfId="3" applyFont="1" applyBorder="1" applyAlignment="1">
      <alignment horizontal="center" vertical="top" wrapText="1"/>
    </xf>
    <xf numFmtId="0" fontId="33" fillId="0" borderId="10" xfId="3" applyFont="1" applyBorder="1" applyAlignment="1">
      <alignment horizontal="left" vertical="top"/>
    </xf>
    <xf numFmtId="0" fontId="33" fillId="0" borderId="5" xfId="3" applyFont="1" applyBorder="1" applyAlignment="1">
      <alignment horizontal="left" vertical="top"/>
    </xf>
    <xf numFmtId="0" fontId="58" fillId="0" borderId="34" xfId="0" applyFont="1" applyBorder="1">
      <alignment vertical="center"/>
    </xf>
    <xf numFmtId="0" fontId="45" fillId="0" borderId="0" xfId="0" applyFont="1">
      <alignment vertical="center"/>
    </xf>
    <xf numFmtId="0" fontId="58" fillId="0" borderId="0" xfId="0" applyFont="1">
      <alignment vertical="center"/>
    </xf>
    <xf numFmtId="0" fontId="27" fillId="0" borderId="34" xfId="0" applyFont="1" applyBorder="1">
      <alignment vertical="center"/>
    </xf>
    <xf numFmtId="0" fontId="27" fillId="0" borderId="0" xfId="0" applyFont="1">
      <alignment vertical="center"/>
    </xf>
    <xf numFmtId="0" fontId="27" fillId="0" borderId="0" xfId="3" applyFont="1" applyAlignment="1">
      <alignment horizontal="left" vertical="top"/>
    </xf>
    <xf numFmtId="0" fontId="43" fillId="5" borderId="0" xfId="3" applyFont="1" applyFill="1" applyAlignment="1">
      <alignment horizontal="center" vertical="top"/>
    </xf>
    <xf numFmtId="0" fontId="44" fillId="5" borderId="10" xfId="3" applyFont="1" applyFill="1" applyBorder="1" applyAlignment="1">
      <alignment horizontal="left" vertical="top"/>
    </xf>
    <xf numFmtId="0" fontId="43" fillId="5" borderId="10" xfId="3" applyFont="1" applyFill="1" applyBorder="1" applyAlignment="1">
      <alignment horizontal="center" vertical="top"/>
    </xf>
    <xf numFmtId="0" fontId="27" fillId="0" borderId="4" xfId="3" applyFont="1" applyBorder="1" applyAlignment="1">
      <alignment horizontal="left" vertical="top"/>
    </xf>
    <xf numFmtId="0" fontId="27" fillId="0" borderId="5" xfId="3" applyFont="1" applyBorder="1" applyAlignment="1">
      <alignment horizontal="left" vertical="top"/>
    </xf>
    <xf numFmtId="5" fontId="27" fillId="0" borderId="5" xfId="3" applyNumberFormat="1" applyFont="1" applyBorder="1" applyAlignment="1">
      <alignment horizontal="right" vertical="top"/>
    </xf>
    <xf numFmtId="5" fontId="27" fillId="0" borderId="5" xfId="1" applyNumberFormat="1" applyFont="1" applyBorder="1" applyAlignment="1" applyProtection="1">
      <alignment horizontal="right" vertical="top"/>
    </xf>
    <xf numFmtId="0" fontId="27" fillId="0" borderId="6" xfId="3" applyFont="1" applyBorder="1" applyAlignment="1">
      <alignment horizontal="left" vertical="top"/>
    </xf>
    <xf numFmtId="0" fontId="39" fillId="0" borderId="0" xfId="3" applyFont="1" applyAlignment="1">
      <alignment horizontal="left" vertical="top"/>
    </xf>
    <xf numFmtId="0" fontId="27" fillId="0" borderId="7" xfId="3" applyFont="1" applyBorder="1" applyAlignment="1">
      <alignment horizontal="left" vertical="top"/>
    </xf>
    <xf numFmtId="0" fontId="27" fillId="0" borderId="16" xfId="3" applyFont="1" applyBorder="1" applyAlignment="1">
      <alignment vertical="center"/>
    </xf>
    <xf numFmtId="0" fontId="27" fillId="0" borderId="0" xfId="3" applyFont="1" applyAlignment="1">
      <alignment vertical="center"/>
    </xf>
    <xf numFmtId="5" fontId="27" fillId="0" borderId="0" xfId="1" applyNumberFormat="1" applyFont="1" applyAlignment="1" applyProtection="1">
      <alignment horizontal="right" vertical="center" wrapText="1"/>
    </xf>
    <xf numFmtId="5" fontId="44" fillId="0" borderId="16" xfId="1" applyNumberFormat="1" applyFont="1" applyBorder="1" applyAlignment="1" applyProtection="1">
      <alignment horizontal="right" vertical="center"/>
    </xf>
    <xf numFmtId="5" fontId="27" fillId="0" borderId="0" xfId="1" applyNumberFormat="1" applyFont="1" applyBorder="1" applyAlignment="1" applyProtection="1">
      <alignment horizontal="right" vertical="top"/>
    </xf>
    <xf numFmtId="0" fontId="27" fillId="0" borderId="9" xfId="3" applyFont="1" applyBorder="1" applyAlignment="1">
      <alignment horizontal="left" vertical="top"/>
    </xf>
    <xf numFmtId="0" fontId="27" fillId="0" borderId="10" xfId="3" applyFont="1" applyBorder="1" applyAlignment="1">
      <alignment horizontal="left" vertical="top"/>
    </xf>
    <xf numFmtId="5" fontId="27" fillId="0" borderId="10" xfId="3" applyNumberFormat="1" applyFont="1" applyBorder="1" applyAlignment="1">
      <alignment horizontal="right" vertical="top"/>
    </xf>
    <xf numFmtId="5" fontId="27" fillId="0" borderId="10" xfId="1" applyNumberFormat="1" applyFont="1" applyBorder="1" applyAlignment="1" applyProtection="1">
      <alignment horizontal="right" vertical="top"/>
    </xf>
    <xf numFmtId="5" fontId="27" fillId="0" borderId="0" xfId="3" applyNumberFormat="1" applyFont="1" applyAlignment="1">
      <alignment horizontal="right" vertical="top"/>
    </xf>
    <xf numFmtId="5" fontId="27" fillId="0" borderId="0" xfId="1" applyNumberFormat="1" applyFont="1" applyAlignment="1" applyProtection="1">
      <alignment horizontal="right" vertical="top"/>
    </xf>
    <xf numFmtId="5" fontId="27" fillId="0" borderId="19" xfId="1" applyNumberFormat="1" applyFont="1" applyBorder="1" applyAlignment="1" applyProtection="1">
      <alignment horizontal="right" vertical="center" wrapText="1"/>
    </xf>
    <xf numFmtId="0" fontId="27" fillId="0" borderId="1" xfId="3" applyFont="1" applyBorder="1" applyAlignment="1">
      <alignment horizontal="center" vertical="center"/>
    </xf>
    <xf numFmtId="0" fontId="48" fillId="4" borderId="1" xfId="3" applyFont="1" applyFill="1" applyBorder="1" applyAlignment="1">
      <alignment horizontal="center" vertical="center" wrapText="1"/>
    </xf>
    <xf numFmtId="0" fontId="27" fillId="0" borderId="22" xfId="3" applyFont="1" applyBorder="1" applyAlignment="1">
      <alignment horizontal="left" vertical="top"/>
    </xf>
    <xf numFmtId="0" fontId="39" fillId="0" borderId="0" xfId="3" applyFont="1" applyAlignment="1">
      <alignment horizontal="left" vertical="center" wrapText="1"/>
    </xf>
    <xf numFmtId="0" fontId="39" fillId="0" borderId="18" xfId="3" applyFont="1" applyBorder="1" applyAlignment="1">
      <alignment horizontal="left" vertical="center" wrapText="1"/>
    </xf>
    <xf numFmtId="0" fontId="27" fillId="0" borderId="18" xfId="3" applyFont="1" applyBorder="1" applyAlignment="1">
      <alignment horizontal="right" vertical="center" wrapText="1"/>
    </xf>
    <xf numFmtId="0" fontId="47" fillId="0" borderId="0" xfId="3" applyFont="1" applyAlignment="1">
      <alignment horizontal="right" vertical="center" wrapText="1"/>
    </xf>
    <xf numFmtId="0" fontId="27" fillId="0" borderId="0" xfId="3" applyFont="1" applyAlignment="1">
      <alignment horizontal="right" vertical="center" wrapText="1"/>
    </xf>
    <xf numFmtId="0" fontId="27" fillId="0" borderId="8" xfId="3" applyFont="1" applyBorder="1" applyAlignment="1">
      <alignment horizontal="left" vertical="top"/>
    </xf>
    <xf numFmtId="0" fontId="27" fillId="0" borderId="11" xfId="3" applyFont="1" applyBorder="1" applyAlignment="1">
      <alignment horizontal="left" vertical="top"/>
    </xf>
    <xf numFmtId="0" fontId="27" fillId="0" borderId="23" xfId="3" applyFont="1" applyBorder="1" applyAlignment="1">
      <alignment horizontal="left" vertical="top"/>
    </xf>
    <xf numFmtId="0" fontId="27" fillId="0" borderId="1" xfId="3" applyFont="1" applyBorder="1" applyAlignment="1">
      <alignment horizontal="left" vertical="top" wrapText="1"/>
    </xf>
    <xf numFmtId="0" fontId="27" fillId="0" borderId="0" xfId="3" applyFont="1" applyAlignment="1">
      <alignment horizontal="left" vertical="center"/>
    </xf>
    <xf numFmtId="176" fontId="47" fillId="4" borderId="1" xfId="3" applyNumberFormat="1" applyFont="1" applyFill="1" applyBorder="1" applyAlignment="1">
      <alignment horizontal="center" vertical="center"/>
    </xf>
    <xf numFmtId="0" fontId="27" fillId="0" borderId="8" xfId="3" applyFont="1" applyBorder="1" applyAlignment="1">
      <alignment horizontal="left" vertical="center"/>
    </xf>
    <xf numFmtId="0" fontId="27" fillId="0" borderId="7" xfId="3" applyFont="1" applyBorder="1" applyAlignment="1">
      <alignment horizontal="left" vertical="center"/>
    </xf>
    <xf numFmtId="0" fontId="27" fillId="0" borderId="1" xfId="3" applyFont="1" applyBorder="1" applyAlignment="1">
      <alignment horizontal="center" vertical="center" wrapText="1"/>
    </xf>
    <xf numFmtId="0" fontId="27" fillId="0" borderId="2" xfId="3" applyFont="1" applyBorder="1" applyAlignment="1">
      <alignment horizontal="center" vertical="center"/>
    </xf>
    <xf numFmtId="0" fontId="47" fillId="0" borderId="1" xfId="3" applyFont="1" applyBorder="1" applyAlignment="1">
      <alignment horizontal="center" vertical="center" wrapText="1"/>
    </xf>
    <xf numFmtId="5" fontId="27" fillId="0" borderId="1" xfId="3" applyNumberFormat="1" applyFont="1" applyBorder="1" applyAlignment="1">
      <alignment horizontal="center" vertical="center" wrapText="1"/>
    </xf>
    <xf numFmtId="5" fontId="27" fillId="0" borderId="1" xfId="1" applyNumberFormat="1" applyFont="1" applyBorder="1" applyAlignment="1" applyProtection="1">
      <alignment horizontal="center" vertical="center" wrapText="1"/>
    </xf>
    <xf numFmtId="38" fontId="27" fillId="0" borderId="1" xfId="1" applyFont="1" applyBorder="1" applyAlignment="1" applyProtection="1">
      <alignment horizontal="center" vertical="center" wrapText="1"/>
    </xf>
    <xf numFmtId="5" fontId="47" fillId="4" borderId="1" xfId="1" applyNumberFormat="1" applyFont="1" applyFill="1" applyBorder="1" applyAlignment="1" applyProtection="1">
      <alignment horizontal="center" vertical="center" wrapText="1"/>
    </xf>
    <xf numFmtId="0" fontId="47" fillId="0" borderId="0" xfId="3" applyFont="1" applyAlignment="1">
      <alignment horizontal="left" vertical="top"/>
    </xf>
    <xf numFmtId="0" fontId="47" fillId="0" borderId="0" xfId="3" applyFont="1" applyAlignment="1">
      <alignment horizontal="left" vertical="center"/>
    </xf>
    <xf numFmtId="178" fontId="47" fillId="0" borderId="0" xfId="3" applyNumberFormat="1" applyFont="1" applyAlignment="1">
      <alignment horizontal="left" vertical="center"/>
    </xf>
    <xf numFmtId="0" fontId="47" fillId="0" borderId="0" xfId="3" applyFont="1" applyAlignment="1">
      <alignment horizontal="left" vertical="top" wrapText="1"/>
    </xf>
    <xf numFmtId="0" fontId="47" fillId="0" borderId="14" xfId="3" applyFont="1" applyBorder="1" applyAlignment="1">
      <alignment horizontal="left" vertical="top" wrapText="1"/>
    </xf>
    <xf numFmtId="0" fontId="27" fillId="0" borderId="14" xfId="3" applyFont="1" applyBorder="1" applyAlignment="1">
      <alignment horizontal="left" vertical="top" wrapText="1"/>
    </xf>
    <xf numFmtId="0" fontId="47" fillId="4" borderId="1" xfId="3" applyFont="1" applyFill="1" applyBorder="1" applyAlignment="1">
      <alignment horizontal="center" vertical="center" wrapText="1"/>
    </xf>
    <xf numFmtId="5" fontId="27" fillId="4" borderId="1" xfId="1" applyNumberFormat="1" applyFont="1" applyFill="1" applyBorder="1" applyAlignment="1" applyProtection="1">
      <alignment horizontal="center" vertical="center" wrapText="1"/>
    </xf>
    <xf numFmtId="0" fontId="27" fillId="0" borderId="0" xfId="3" applyFont="1" applyAlignment="1">
      <alignment horizontal="right" vertical="center"/>
    </xf>
    <xf numFmtId="0" fontId="27" fillId="0" borderId="0" xfId="3" applyFont="1" applyAlignment="1">
      <alignment horizontal="left" vertical="center" wrapText="1"/>
    </xf>
    <xf numFmtId="0" fontId="47" fillId="0" borderId="2" xfId="3" applyFont="1" applyBorder="1" applyAlignment="1">
      <alignment horizontal="center" vertical="center"/>
    </xf>
    <xf numFmtId="0" fontId="47" fillId="0" borderId="13" xfId="3" applyFont="1" applyBorder="1" applyAlignment="1">
      <alignment horizontal="center" vertical="center"/>
    </xf>
    <xf numFmtId="5" fontId="47" fillId="0" borderId="1" xfId="3" applyNumberFormat="1" applyFont="1" applyBorder="1" applyAlignment="1">
      <alignment horizontal="center" vertical="center" wrapText="1"/>
    </xf>
    <xf numFmtId="5" fontId="27" fillId="0" borderId="0" xfId="3" applyNumberFormat="1" applyFont="1" applyAlignment="1">
      <alignment horizontal="left" vertical="top"/>
    </xf>
    <xf numFmtId="0" fontId="54" fillId="4" borderId="1" xfId="3" applyFont="1" applyFill="1" applyBorder="1" applyAlignment="1">
      <alignment horizontal="left" vertical="top" wrapText="1"/>
    </xf>
    <xf numFmtId="0" fontId="49" fillId="4" borderId="1" xfId="3" applyFont="1" applyFill="1" applyBorder="1" applyAlignment="1">
      <alignment horizontal="left" vertical="top" wrapText="1"/>
    </xf>
    <xf numFmtId="38" fontId="27" fillId="0" borderId="0" xfId="4" applyFont="1" applyAlignment="1" applyProtection="1">
      <alignment horizontal="right" vertical="top"/>
    </xf>
    <xf numFmtId="0" fontId="27" fillId="0" borderId="0" xfId="3" applyFont="1" applyAlignment="1">
      <alignment horizontal="left" vertical="top" wrapText="1"/>
    </xf>
    <xf numFmtId="38" fontId="27" fillId="0" borderId="0" xfId="4" applyFont="1" applyAlignment="1" applyProtection="1">
      <alignment horizontal="right" vertical="top" wrapText="1"/>
    </xf>
    <xf numFmtId="0" fontId="27" fillId="5" borderId="0" xfId="3" applyFont="1" applyFill="1" applyAlignment="1">
      <alignment horizontal="center" vertical="top" wrapText="1"/>
    </xf>
    <xf numFmtId="38" fontId="27" fillId="0" borderId="0" xfId="4" applyFont="1" applyAlignment="1" applyProtection="1">
      <alignment horizontal="left" vertical="top"/>
    </xf>
    <xf numFmtId="178" fontId="27" fillId="0" borderId="0" xfId="3" applyNumberFormat="1" applyFont="1" applyAlignment="1">
      <alignment horizontal="left" vertical="top"/>
    </xf>
    <xf numFmtId="178" fontId="27" fillId="0" borderId="0" xfId="3" applyNumberFormat="1" applyFont="1" applyAlignment="1">
      <alignment horizontal="left" vertical="top" wrapText="1"/>
    </xf>
    <xf numFmtId="38" fontId="27" fillId="5" borderId="0" xfId="4" applyFont="1" applyFill="1" applyBorder="1" applyAlignment="1" applyProtection="1">
      <alignment horizontal="center" vertical="center"/>
    </xf>
    <xf numFmtId="0" fontId="27" fillId="5" borderId="0" xfId="3" applyFont="1" applyFill="1" applyAlignment="1">
      <alignment horizontal="left" vertical="top"/>
    </xf>
    <xf numFmtId="5" fontId="27" fillId="0" borderId="5" xfId="3" applyNumberFormat="1" applyFont="1" applyBorder="1" applyAlignment="1">
      <alignment horizontal="center" vertical="top"/>
    </xf>
    <xf numFmtId="0" fontId="39" fillId="0" borderId="5" xfId="3" applyFont="1" applyBorder="1" applyAlignment="1">
      <alignment horizontal="left" vertical="center"/>
    </xf>
    <xf numFmtId="0" fontId="27" fillId="3" borderId="12" xfId="3" applyFont="1" applyFill="1" applyBorder="1" applyAlignment="1">
      <alignment horizontal="center" vertical="center"/>
    </xf>
    <xf numFmtId="0" fontId="47" fillId="3" borderId="13" xfId="3" applyFont="1" applyFill="1" applyBorder="1" applyAlignment="1">
      <alignment vertical="center" wrapText="1"/>
    </xf>
    <xf numFmtId="0" fontId="47" fillId="3" borderId="2" xfId="3" applyFont="1" applyFill="1" applyBorder="1" applyAlignment="1">
      <alignment vertical="center" wrapText="1"/>
    </xf>
    <xf numFmtId="0" fontId="41" fillId="0" borderId="12" xfId="3" applyFont="1" applyBorder="1" applyAlignment="1" applyProtection="1">
      <alignment vertical="center" wrapText="1"/>
      <protection locked="0"/>
    </xf>
    <xf numFmtId="0" fontId="33" fillId="5" borderId="1" xfId="3" applyFont="1" applyFill="1" applyBorder="1" applyAlignment="1" applyProtection="1">
      <alignment horizontal="center" vertical="center" wrapText="1"/>
      <protection locked="0"/>
    </xf>
    <xf numFmtId="49" fontId="33" fillId="5" borderId="1" xfId="3" applyNumberFormat="1" applyFont="1" applyFill="1" applyBorder="1" applyAlignment="1" applyProtection="1">
      <alignment horizontal="center" vertical="center" shrinkToFit="1"/>
      <protection locked="0"/>
    </xf>
    <xf numFmtId="0" fontId="33" fillId="5" borderId="37" xfId="3" applyFont="1" applyFill="1" applyBorder="1" applyAlignment="1" applyProtection="1">
      <alignment horizontal="center" vertical="center"/>
      <protection locked="0"/>
    </xf>
    <xf numFmtId="0" fontId="29" fillId="5" borderId="2" xfId="0" applyFont="1" applyFill="1" applyBorder="1" applyProtection="1">
      <alignment vertical="center"/>
      <protection locked="0"/>
    </xf>
    <xf numFmtId="5" fontId="33" fillId="5" borderId="1" xfId="1" applyNumberFormat="1" applyFont="1" applyFill="1" applyBorder="1" applyAlignment="1" applyProtection="1">
      <alignment horizontal="right" vertical="center" wrapText="1"/>
      <protection locked="0"/>
    </xf>
    <xf numFmtId="0" fontId="33" fillId="5" borderId="1" xfId="3" applyFont="1" applyFill="1" applyBorder="1" applyAlignment="1" applyProtection="1">
      <alignment horizontal="center" vertical="center"/>
      <protection locked="0"/>
    </xf>
    <xf numFmtId="0" fontId="29" fillId="5" borderId="0" xfId="3" applyFont="1" applyFill="1" applyAlignment="1">
      <alignment horizontal="right"/>
    </xf>
    <xf numFmtId="0" fontId="33" fillId="5" borderId="0" xfId="3" applyFont="1" applyFill="1" applyAlignment="1">
      <alignment horizontal="center" vertical="center"/>
    </xf>
    <xf numFmtId="0" fontId="36" fillId="5" borderId="0" xfId="3" applyFont="1" applyFill="1" applyAlignment="1">
      <alignment horizontal="center" vertical="center"/>
    </xf>
    <xf numFmtId="0" fontId="29" fillId="5" borderId="9" xfId="3" applyFont="1" applyFill="1" applyBorder="1" applyAlignment="1">
      <alignment horizontal="left" vertical="top"/>
    </xf>
    <xf numFmtId="0" fontId="29" fillId="5" borderId="10" xfId="3" applyFont="1" applyFill="1" applyBorder="1" applyAlignment="1">
      <alignment horizontal="left" vertical="top"/>
    </xf>
    <xf numFmtId="0" fontId="33" fillId="5" borderId="10" xfId="3" applyFont="1" applyFill="1" applyBorder="1" applyAlignment="1">
      <alignment horizontal="center" vertical="center"/>
    </xf>
    <xf numFmtId="0" fontId="38" fillId="5" borderId="1" xfId="3" applyFont="1" applyFill="1" applyBorder="1" applyAlignment="1">
      <alignment horizontal="center" vertical="center" wrapText="1"/>
    </xf>
    <xf numFmtId="0" fontId="31" fillId="5" borderId="1" xfId="3" applyFont="1" applyFill="1" applyBorder="1" applyAlignment="1">
      <alignment horizontal="center" vertical="center" wrapText="1"/>
    </xf>
    <xf numFmtId="0" fontId="31" fillId="5" borderId="12" xfId="3" applyFont="1" applyFill="1" applyBorder="1" applyAlignment="1">
      <alignment horizontal="center" vertical="center" wrapText="1"/>
    </xf>
    <xf numFmtId="0" fontId="31" fillId="5" borderId="31" xfId="3" applyFont="1" applyFill="1" applyBorder="1" applyAlignment="1">
      <alignment horizontal="center" vertical="center" wrapText="1"/>
    </xf>
    <xf numFmtId="0" fontId="36" fillId="5" borderId="0" xfId="3" applyFont="1" applyFill="1" applyAlignment="1">
      <alignment horizontal="center" vertical="center" wrapText="1"/>
    </xf>
    <xf numFmtId="0" fontId="30" fillId="5" borderId="10" xfId="0" applyFont="1" applyFill="1" applyBorder="1">
      <alignment vertical="center"/>
    </xf>
    <xf numFmtId="0" fontId="30" fillId="5" borderId="11" xfId="0" applyFont="1" applyFill="1" applyBorder="1">
      <alignment vertical="center"/>
    </xf>
    <xf numFmtId="179" fontId="32" fillId="5" borderId="1" xfId="0" applyNumberFormat="1" applyFont="1" applyFill="1" applyBorder="1">
      <alignment vertical="center"/>
    </xf>
    <xf numFmtId="5" fontId="32" fillId="5" borderId="1" xfId="0" applyNumberFormat="1" applyFont="1" applyFill="1" applyBorder="1">
      <alignment vertical="center"/>
    </xf>
    <xf numFmtId="5" fontId="32" fillId="5" borderId="12" xfId="0" applyNumberFormat="1" applyFont="1" applyFill="1" applyBorder="1">
      <alignment vertical="center"/>
    </xf>
    <xf numFmtId="5" fontId="40" fillId="5" borderId="32" xfId="0" applyNumberFormat="1" applyFont="1" applyFill="1" applyBorder="1">
      <alignment vertical="center"/>
    </xf>
    <xf numFmtId="5" fontId="33" fillId="5" borderId="10" xfId="1" applyNumberFormat="1" applyFont="1" applyFill="1" applyBorder="1" applyAlignment="1" applyProtection="1">
      <alignment horizontal="center" vertical="center" wrapText="1"/>
    </xf>
    <xf numFmtId="14" fontId="45" fillId="0" borderId="1" xfId="1" applyNumberFormat="1" applyFont="1" applyFill="1" applyBorder="1" applyAlignment="1" applyProtection="1">
      <alignment horizontal="center" vertical="center" wrapText="1"/>
    </xf>
    <xf numFmtId="5" fontId="45" fillId="0" borderId="1" xfId="3" applyNumberFormat="1" applyFont="1" applyBorder="1" applyAlignment="1">
      <alignment horizontal="center" vertical="center"/>
    </xf>
    <xf numFmtId="5" fontId="27" fillId="0" borderId="16" xfId="1" applyNumberFormat="1" applyFont="1" applyBorder="1" applyAlignment="1" applyProtection="1">
      <alignment horizontal="right" vertical="top"/>
    </xf>
    <xf numFmtId="177" fontId="45" fillId="0" borderId="1" xfId="3" applyNumberFormat="1" applyFont="1" applyBorder="1" applyAlignment="1">
      <alignment horizontal="center" vertical="center"/>
    </xf>
    <xf numFmtId="12" fontId="45" fillId="0" borderId="1" xfId="3" applyNumberFormat="1" applyFont="1" applyBorder="1" applyAlignment="1">
      <alignment horizontal="center" vertical="center"/>
    </xf>
    <xf numFmtId="0" fontId="47" fillId="0" borderId="1" xfId="3" quotePrefix="1" applyFont="1" applyBorder="1" applyAlignment="1">
      <alignment horizontal="center" vertical="center"/>
    </xf>
    <xf numFmtId="0" fontId="49" fillId="0" borderId="13" xfId="3" applyFont="1" applyBorder="1" applyAlignment="1">
      <alignment horizontal="left" vertical="center" wrapText="1"/>
    </xf>
    <xf numFmtId="0" fontId="49" fillId="0" borderId="1" xfId="3" applyFont="1" applyBorder="1" applyAlignment="1">
      <alignment horizontal="left" vertical="center" wrapText="1"/>
    </xf>
    <xf numFmtId="5" fontId="45" fillId="0" borderId="1" xfId="1" applyNumberFormat="1" applyFont="1" applyBorder="1" applyAlignment="1" applyProtection="1">
      <alignment horizontal="right" vertical="center"/>
    </xf>
    <xf numFmtId="5" fontId="45" fillId="0" borderId="1" xfId="2" applyNumberFormat="1" applyFont="1" applyBorder="1" applyAlignment="1" applyProtection="1">
      <alignment horizontal="right" vertical="center"/>
    </xf>
    <xf numFmtId="14" fontId="49" fillId="0" borderId="1" xfId="3" applyNumberFormat="1" applyFont="1" applyBorder="1" applyAlignment="1">
      <alignment horizontal="center" vertical="center"/>
    </xf>
    <xf numFmtId="0" fontId="47" fillId="0" borderId="1" xfId="3" applyFont="1" applyBorder="1" applyAlignment="1">
      <alignment horizontal="center" vertical="center"/>
    </xf>
    <xf numFmtId="0" fontId="49" fillId="5" borderId="1" xfId="3" applyFont="1" applyFill="1" applyBorder="1" applyAlignment="1">
      <alignment horizontal="left" vertical="center" wrapText="1"/>
    </xf>
    <xf numFmtId="40" fontId="27" fillId="0" borderId="0" xfId="4" applyNumberFormat="1" applyFont="1" applyAlignment="1" applyProtection="1">
      <alignment horizontal="left" vertical="top"/>
    </xf>
    <xf numFmtId="0" fontId="50" fillId="0" borderId="0" xfId="0" applyFont="1">
      <alignment vertical="center"/>
    </xf>
    <xf numFmtId="0" fontId="49" fillId="0" borderId="1" xfId="3" applyFont="1" applyBorder="1" applyAlignment="1">
      <alignment horizontal="left" vertical="center"/>
    </xf>
    <xf numFmtId="0" fontId="49" fillId="0" borderId="12" xfId="3" applyFont="1" applyBorder="1" applyAlignment="1">
      <alignment horizontal="left" vertical="center" wrapText="1"/>
    </xf>
    <xf numFmtId="5" fontId="49" fillId="4" borderId="3" xfId="1" applyNumberFormat="1" applyFont="1" applyFill="1" applyBorder="1" applyAlignment="1" applyProtection="1">
      <alignment horizontal="right" vertical="center"/>
    </xf>
    <xf numFmtId="5" fontId="45" fillId="4" borderId="1" xfId="1" applyNumberFormat="1" applyFont="1" applyFill="1" applyBorder="1" applyAlignment="1" applyProtection="1">
      <alignment horizontal="right" vertical="center"/>
    </xf>
    <xf numFmtId="5" fontId="27" fillId="4" borderId="3" xfId="1" applyNumberFormat="1" applyFont="1" applyFill="1" applyBorder="1" applyAlignment="1" applyProtection="1">
      <alignment horizontal="right" vertical="center"/>
    </xf>
    <xf numFmtId="0" fontId="47" fillId="0" borderId="1" xfId="3" applyFont="1" applyBorder="1" applyAlignment="1">
      <alignment horizontal="left" vertical="center" wrapText="1"/>
    </xf>
    <xf numFmtId="5" fontId="47" fillId="4" borderId="3" xfId="1" applyNumberFormat="1" applyFont="1" applyFill="1" applyBorder="1" applyAlignment="1" applyProtection="1">
      <alignment horizontal="right" vertical="center"/>
    </xf>
    <xf numFmtId="0" fontId="47" fillId="0" borderId="12" xfId="3" applyFont="1" applyBorder="1" applyAlignment="1">
      <alignment horizontal="center" vertical="center"/>
    </xf>
    <xf numFmtId="0" fontId="54" fillId="4" borderId="1" xfId="3" applyFont="1" applyFill="1" applyBorder="1" applyAlignment="1">
      <alignment horizontal="left" vertical="center" wrapText="1"/>
    </xf>
    <xf numFmtId="0" fontId="49" fillId="0" borderId="12" xfId="3" applyFont="1" applyBorder="1" applyAlignment="1">
      <alignment vertical="center" wrapText="1"/>
    </xf>
    <xf numFmtId="5" fontId="49" fillId="0" borderId="1" xfId="1" applyNumberFormat="1" applyFont="1" applyBorder="1" applyAlignment="1" applyProtection="1">
      <alignment horizontal="right" vertical="center"/>
    </xf>
    <xf numFmtId="0" fontId="49" fillId="0" borderId="36" xfId="3" applyFont="1" applyBorder="1" applyAlignment="1">
      <alignment horizontal="left" vertical="center" wrapText="1"/>
    </xf>
    <xf numFmtId="0" fontId="49" fillId="4" borderId="36" xfId="3" applyFont="1" applyFill="1" applyBorder="1" applyAlignment="1">
      <alignment horizontal="left" vertical="center" wrapText="1"/>
    </xf>
    <xf numFmtId="0" fontId="53" fillId="0" borderId="1" xfId="3" applyFont="1" applyBorder="1" applyAlignment="1">
      <alignment horizontal="left" vertical="center" wrapText="1"/>
    </xf>
    <xf numFmtId="0" fontId="53" fillId="4" borderId="1" xfId="3" applyFont="1" applyFill="1" applyBorder="1" applyAlignment="1">
      <alignment horizontal="left" vertical="top" wrapText="1"/>
    </xf>
    <xf numFmtId="0" fontId="53" fillId="0" borderId="13" xfId="3" applyFont="1" applyBorder="1" applyAlignment="1">
      <alignment vertical="center" wrapText="1"/>
    </xf>
    <xf numFmtId="5" fontId="53" fillId="0" borderId="1" xfId="1" applyNumberFormat="1" applyFont="1" applyBorder="1" applyAlignment="1" applyProtection="1">
      <alignment horizontal="right" vertical="center"/>
    </xf>
    <xf numFmtId="5" fontId="29" fillId="0" borderId="0" xfId="1" applyNumberFormat="1" applyFont="1" applyAlignment="1" applyProtection="1">
      <alignment horizontal="right" vertical="top"/>
    </xf>
    <xf numFmtId="38" fontId="29" fillId="0" borderId="0" xfId="1" applyFont="1" applyAlignment="1" applyProtection="1">
      <alignment horizontal="left" vertical="top"/>
    </xf>
    <xf numFmtId="5" fontId="29" fillId="0" borderId="5" xfId="1" applyNumberFormat="1" applyFont="1" applyBorder="1" applyAlignment="1" applyProtection="1">
      <alignment horizontal="right" vertical="top"/>
    </xf>
    <xf numFmtId="0" fontId="33" fillId="0" borderId="1" xfId="3" applyFont="1" applyBorder="1" applyAlignment="1">
      <alignment horizontal="center" vertical="center" wrapText="1"/>
    </xf>
    <xf numFmtId="14" fontId="33" fillId="0" borderId="0" xfId="1" applyNumberFormat="1" applyFont="1" applyFill="1" applyBorder="1" applyAlignment="1" applyProtection="1">
      <alignment horizontal="center" vertical="center" wrapText="1"/>
    </xf>
    <xf numFmtId="5" fontId="33" fillId="0" borderId="0" xfId="1" applyNumberFormat="1" applyFont="1" applyFill="1" applyBorder="1" applyAlignment="1" applyProtection="1">
      <alignment horizontal="center" vertical="center" wrapText="1"/>
    </xf>
    <xf numFmtId="5" fontId="33" fillId="0" borderId="10" xfId="1" applyNumberFormat="1" applyFont="1" applyFill="1" applyBorder="1" applyAlignment="1" applyProtection="1">
      <alignment horizontal="right" vertical="top"/>
    </xf>
    <xf numFmtId="0" fontId="29" fillId="0" borderId="11" xfId="3" applyFont="1" applyBorder="1" applyAlignment="1">
      <alignment horizontal="left" vertical="top"/>
    </xf>
    <xf numFmtId="5" fontId="33" fillId="0" borderId="0" xfId="1" applyNumberFormat="1" applyFont="1" applyFill="1" applyBorder="1" applyAlignment="1" applyProtection="1">
      <alignment horizontal="right" vertical="top"/>
    </xf>
    <xf numFmtId="0" fontId="30" fillId="0" borderId="5" xfId="0" applyFont="1" applyBorder="1">
      <alignment vertical="center"/>
    </xf>
    <xf numFmtId="0" fontId="30" fillId="0" borderId="6" xfId="0" applyFont="1" applyBorder="1">
      <alignment vertical="center"/>
    </xf>
    <xf numFmtId="0" fontId="32" fillId="0" borderId="7" xfId="3" applyFont="1" applyBorder="1" applyAlignment="1">
      <alignment horizontal="right" vertical="center"/>
    </xf>
    <xf numFmtId="5" fontId="33" fillId="0" borderId="1" xfId="3" applyNumberFormat="1" applyFont="1" applyBorder="1" applyAlignment="1">
      <alignment horizontal="center" vertical="center" wrapText="1"/>
    </xf>
    <xf numFmtId="12" fontId="33" fillId="0" borderId="0" xfId="1" applyNumberFormat="1" applyFont="1" applyBorder="1" applyAlignment="1" applyProtection="1">
      <alignment horizontal="center" vertical="center" wrapText="1"/>
    </xf>
    <xf numFmtId="12" fontId="33" fillId="0" borderId="1" xfId="3" applyNumberFormat="1" applyFont="1" applyBorder="1" applyAlignment="1">
      <alignment horizontal="center" vertical="center"/>
    </xf>
    <xf numFmtId="0" fontId="9" fillId="5" borderId="0" xfId="3" applyFont="1" applyFill="1" applyAlignment="1">
      <alignment horizontal="left" vertical="top"/>
    </xf>
    <xf numFmtId="0" fontId="9" fillId="5" borderId="7" xfId="3" applyFont="1" applyFill="1" applyBorder="1" applyAlignment="1">
      <alignment horizontal="left" vertical="top"/>
    </xf>
    <xf numFmtId="5" fontId="12" fillId="5" borderId="0" xfId="3" applyNumberFormat="1" applyFont="1" applyFill="1" applyAlignment="1">
      <alignment vertical="center"/>
    </xf>
    <xf numFmtId="0" fontId="11" fillId="5" borderId="8" xfId="0" applyFont="1" applyFill="1" applyBorder="1">
      <alignment vertical="center"/>
    </xf>
    <xf numFmtId="0" fontId="11" fillId="5" borderId="0" xfId="0" applyFont="1" applyFill="1">
      <alignment vertical="center"/>
    </xf>
    <xf numFmtId="0" fontId="11" fillId="0" borderId="0" xfId="0" applyFont="1">
      <alignment vertical="center"/>
    </xf>
    <xf numFmtId="0" fontId="6" fillId="5" borderId="14" xfId="3" applyFont="1" applyFill="1" applyBorder="1" applyAlignment="1">
      <alignment horizontal="left" vertical="center"/>
    </xf>
    <xf numFmtId="0" fontId="6" fillId="5" borderId="14" xfId="3" applyFont="1" applyFill="1" applyBorder="1" applyAlignment="1">
      <alignment horizontal="center" vertical="center"/>
    </xf>
    <xf numFmtId="5" fontId="6" fillId="5" borderId="14" xfId="1" applyNumberFormat="1" applyFont="1" applyFill="1" applyBorder="1" applyAlignment="1" applyProtection="1">
      <alignment horizontal="center" vertical="center" wrapText="1"/>
    </xf>
    <xf numFmtId="0" fontId="11" fillId="5" borderId="14" xfId="0" applyFont="1" applyFill="1" applyBorder="1">
      <alignment vertical="center"/>
    </xf>
    <xf numFmtId="0" fontId="34" fillId="0" borderId="7" xfId="3" applyFont="1" applyBorder="1" applyAlignment="1">
      <alignment horizontal="right" vertical="center" wrapText="1"/>
    </xf>
    <xf numFmtId="0" fontId="35" fillId="0" borderId="1" xfId="3" applyFont="1" applyBorder="1" applyAlignment="1">
      <alignment horizontal="center" vertical="center"/>
    </xf>
    <xf numFmtId="5" fontId="36" fillId="0" borderId="1" xfId="1" applyNumberFormat="1" applyFont="1" applyBorder="1" applyAlignment="1" applyProtection="1">
      <alignment horizontal="center" vertical="center" wrapText="1"/>
    </xf>
    <xf numFmtId="5" fontId="36" fillId="0" borderId="37" xfId="1" applyNumberFormat="1" applyFont="1" applyBorder="1" applyAlignment="1" applyProtection="1">
      <alignment horizontal="center" vertical="center" wrapText="1"/>
    </xf>
    <xf numFmtId="0" fontId="38" fillId="0" borderId="2" xfId="3" applyFont="1" applyBorder="1" applyAlignment="1">
      <alignment horizontal="center" vertical="center" wrapText="1"/>
    </xf>
    <xf numFmtId="0" fontId="36" fillId="0" borderId="1" xfId="3" applyFont="1" applyBorder="1" applyAlignment="1">
      <alignment horizontal="center" vertical="center" wrapText="1"/>
    </xf>
    <xf numFmtId="0" fontId="29" fillId="0" borderId="1" xfId="3" applyFont="1" applyBorder="1" applyAlignment="1">
      <alignment horizontal="right" vertical="center"/>
    </xf>
    <xf numFmtId="49" fontId="33" fillId="0" borderId="1" xfId="3" applyNumberFormat="1" applyFont="1" applyBorder="1" applyAlignment="1">
      <alignment horizontal="center" vertical="center" shrinkToFit="1"/>
    </xf>
    <xf numFmtId="0" fontId="33" fillId="0" borderId="37" xfId="3" applyFont="1" applyBorder="1" applyAlignment="1">
      <alignment horizontal="center" vertical="center"/>
    </xf>
    <xf numFmtId="0" fontId="29" fillId="0" borderId="2" xfId="0" applyFont="1" applyBorder="1">
      <alignment vertical="center"/>
    </xf>
    <xf numFmtId="5" fontId="33" fillId="0" borderId="1" xfId="1" applyNumberFormat="1" applyFont="1" applyBorder="1" applyAlignment="1" applyProtection="1">
      <alignment horizontal="right" vertical="center" wrapText="1"/>
    </xf>
    <xf numFmtId="0" fontId="33" fillId="0" borderId="1" xfId="3" applyFont="1" applyBorder="1" applyAlignment="1">
      <alignment horizontal="left" vertical="top" wrapText="1"/>
    </xf>
    <xf numFmtId="0" fontId="29" fillId="0" borderId="0" xfId="0" applyFont="1">
      <alignment vertical="center"/>
    </xf>
    <xf numFmtId="14" fontId="33" fillId="0" borderId="1" xfId="3" applyNumberFormat="1" applyFont="1" applyBorder="1" applyAlignment="1">
      <alignment horizontal="center" vertical="center"/>
    </xf>
    <xf numFmtId="0" fontId="33" fillId="0" borderId="2" xfId="0" applyFont="1" applyBorder="1">
      <alignment vertical="center"/>
    </xf>
    <xf numFmtId="0" fontId="29" fillId="0" borderId="16" xfId="3" applyFont="1" applyBorder="1" applyAlignment="1">
      <alignment horizontal="right"/>
    </xf>
    <xf numFmtId="0" fontId="33" fillId="0" borderId="16" xfId="3" applyFont="1" applyBorder="1" applyAlignment="1">
      <alignment horizontal="center" vertical="center"/>
    </xf>
    <xf numFmtId="0" fontId="36" fillId="0" borderId="0" xfId="3" applyFont="1" applyAlignment="1">
      <alignment horizontal="center" vertical="center" wrapText="1"/>
    </xf>
    <xf numFmtId="0" fontId="29" fillId="0" borderId="0" xfId="3" applyFont="1" applyAlignment="1">
      <alignment horizontal="right"/>
    </xf>
    <xf numFmtId="0" fontId="36" fillId="0" borderId="0" xfId="3" applyFont="1" applyAlignment="1">
      <alignment horizontal="center" vertical="center"/>
    </xf>
    <xf numFmtId="0" fontId="38" fillId="0" borderId="1" xfId="3" applyFont="1" applyBorder="1" applyAlignment="1">
      <alignment horizontal="center" vertical="center" wrapText="1"/>
    </xf>
    <xf numFmtId="0" fontId="31" fillId="0" borderId="1" xfId="3" applyFont="1" applyBorder="1" applyAlignment="1">
      <alignment horizontal="center" vertical="center" wrapText="1"/>
    </xf>
    <xf numFmtId="0" fontId="31" fillId="0" borderId="12" xfId="3" applyFont="1" applyBorder="1" applyAlignment="1">
      <alignment horizontal="center" vertical="center" wrapText="1"/>
    </xf>
    <xf numFmtId="0" fontId="31" fillId="0" borderId="31" xfId="3" applyFont="1" applyBorder="1" applyAlignment="1">
      <alignment horizontal="center" vertical="center" wrapText="1"/>
    </xf>
    <xf numFmtId="179" fontId="32" fillId="0" borderId="1" xfId="0" applyNumberFormat="1" applyFont="1" applyBorder="1">
      <alignment vertical="center"/>
    </xf>
    <xf numFmtId="5" fontId="32" fillId="0" borderId="1" xfId="0" applyNumberFormat="1" applyFont="1" applyBorder="1">
      <alignment vertical="center"/>
    </xf>
    <xf numFmtId="5" fontId="32" fillId="0" borderId="12" xfId="0" applyNumberFormat="1" applyFont="1" applyBorder="1">
      <alignment vertical="center"/>
    </xf>
    <xf numFmtId="5" fontId="40" fillId="0" borderId="32" xfId="0" applyNumberFormat="1" applyFont="1" applyBorder="1">
      <alignment vertical="center"/>
    </xf>
    <xf numFmtId="0" fontId="29" fillId="0" borderId="10" xfId="3" applyFont="1" applyBorder="1" applyAlignment="1">
      <alignment horizontal="left" vertical="top"/>
    </xf>
    <xf numFmtId="0" fontId="33" fillId="0" borderId="10" xfId="3" applyFont="1" applyBorder="1" applyAlignment="1">
      <alignment horizontal="center" vertical="center"/>
    </xf>
    <xf numFmtId="5" fontId="33" fillId="0" borderId="10" xfId="1" applyNumberFormat="1" applyFont="1" applyBorder="1" applyAlignment="1" applyProtection="1">
      <alignment horizontal="center" vertical="center" wrapText="1"/>
    </xf>
    <xf numFmtId="0" fontId="30" fillId="0" borderId="10" xfId="0" applyFont="1" applyBorder="1">
      <alignment vertical="center"/>
    </xf>
    <xf numFmtId="0" fontId="30" fillId="0" borderId="11" xfId="0" applyFont="1" applyBorder="1">
      <alignment vertical="center"/>
    </xf>
    <xf numFmtId="5" fontId="33" fillId="0" borderId="0" xfId="1" applyNumberFormat="1" applyFont="1" applyBorder="1" applyAlignment="1" applyProtection="1">
      <alignment horizontal="right" vertical="top"/>
    </xf>
    <xf numFmtId="0" fontId="24" fillId="0" borderId="0" xfId="0" applyFont="1">
      <alignment vertical="center"/>
    </xf>
    <xf numFmtId="0" fontId="33" fillId="5" borderId="1" xfId="3" applyFont="1" applyFill="1" applyBorder="1" applyAlignment="1" applyProtection="1">
      <alignment horizontal="left" vertical="top" wrapText="1"/>
      <protection locked="0"/>
    </xf>
    <xf numFmtId="0" fontId="36" fillId="5" borderId="1" xfId="3" applyFont="1" applyFill="1" applyBorder="1" applyAlignment="1">
      <alignment horizontal="center" vertical="center" wrapText="1"/>
    </xf>
    <xf numFmtId="5" fontId="33" fillId="0" borderId="10" xfId="1" applyNumberFormat="1" applyFont="1" applyBorder="1" applyAlignment="1" applyProtection="1">
      <alignment horizontal="right" vertical="top"/>
    </xf>
    <xf numFmtId="5" fontId="33" fillId="0" borderId="0" xfId="1" applyNumberFormat="1" applyFont="1" applyAlignment="1" applyProtection="1">
      <alignment horizontal="right" vertical="top"/>
    </xf>
    <xf numFmtId="0" fontId="33" fillId="0" borderId="1" xfId="3" applyFont="1" applyBorder="1" applyAlignment="1" applyProtection="1">
      <alignment horizontal="center" vertical="center"/>
      <protection locked="0"/>
    </xf>
    <xf numFmtId="0" fontId="35" fillId="5" borderId="1" xfId="3" applyFont="1" applyFill="1" applyBorder="1" applyAlignment="1">
      <alignment horizontal="center" vertical="center"/>
    </xf>
    <xf numFmtId="0" fontId="29" fillId="5" borderId="0" xfId="3" applyFont="1" applyFill="1" applyAlignment="1" applyProtection="1">
      <alignment horizontal="left" vertical="top"/>
      <protection locked="0"/>
    </xf>
    <xf numFmtId="0" fontId="29" fillId="5" borderId="7" xfId="3" applyFont="1" applyFill="1" applyBorder="1" applyAlignment="1" applyProtection="1">
      <alignment horizontal="left" vertical="top"/>
      <protection locked="0"/>
    </xf>
    <xf numFmtId="0" fontId="30" fillId="5" borderId="8" xfId="0" applyFont="1" applyFill="1" applyBorder="1" applyProtection="1">
      <alignment vertical="center"/>
      <protection locked="0"/>
    </xf>
    <xf numFmtId="0" fontId="29" fillId="0" borderId="0" xfId="3" applyFont="1" applyAlignment="1" applyProtection="1">
      <alignment horizontal="left" vertical="top"/>
      <protection locked="0"/>
    </xf>
    <xf numFmtId="0" fontId="29" fillId="0" borderId="7" xfId="3" applyFont="1" applyBorder="1" applyAlignment="1" applyProtection="1">
      <alignment horizontal="left" vertical="top"/>
      <protection locked="0"/>
    </xf>
    <xf numFmtId="5" fontId="33" fillId="0" borderId="0" xfId="1" applyNumberFormat="1" applyFont="1" applyAlignment="1" applyProtection="1">
      <alignment horizontal="center" vertical="center" wrapText="1"/>
      <protection locked="0"/>
    </xf>
    <xf numFmtId="0" fontId="29" fillId="0" borderId="8" xfId="3" applyFont="1" applyBorder="1" applyAlignment="1" applyProtection="1">
      <alignment horizontal="left" vertical="top"/>
      <protection locked="0"/>
    </xf>
    <xf numFmtId="0" fontId="27" fillId="0" borderId="8" xfId="3" applyFont="1" applyBorder="1" applyAlignment="1" applyProtection="1">
      <alignment horizontal="left" vertical="top"/>
      <protection locked="0"/>
    </xf>
    <xf numFmtId="176" fontId="47" fillId="4" borderId="1" xfId="3" applyNumberFormat="1" applyFont="1" applyFill="1" applyBorder="1" applyAlignment="1" applyProtection="1">
      <alignment horizontal="center" vertical="center"/>
      <protection locked="0"/>
    </xf>
    <xf numFmtId="5" fontId="27" fillId="0" borderId="0" xfId="3" applyNumberFormat="1" applyFont="1" applyAlignment="1" applyProtection="1">
      <alignment horizontal="left" vertical="top"/>
      <protection locked="0"/>
    </xf>
    <xf numFmtId="0" fontId="29" fillId="5" borderId="16" xfId="3" applyFont="1" applyFill="1" applyBorder="1" applyAlignment="1">
      <alignment horizontal="right"/>
    </xf>
    <xf numFmtId="0" fontId="33" fillId="5" borderId="16" xfId="3" applyFont="1" applyFill="1" applyBorder="1" applyAlignment="1">
      <alignment horizontal="center" vertical="center"/>
    </xf>
    <xf numFmtId="0" fontId="43" fillId="10" borderId="0" xfId="3" applyFont="1" applyFill="1" applyAlignment="1">
      <alignment horizontal="center" vertical="top"/>
    </xf>
    <xf numFmtId="0" fontId="43" fillId="10" borderId="10" xfId="3" applyFont="1" applyFill="1" applyBorder="1" applyAlignment="1">
      <alignment horizontal="center" vertical="top"/>
    </xf>
    <xf numFmtId="5" fontId="27" fillId="10" borderId="5" xfId="1" applyNumberFormat="1" applyFont="1" applyFill="1" applyBorder="1" applyAlignment="1" applyProtection="1">
      <alignment horizontal="right" vertical="top"/>
    </xf>
    <xf numFmtId="0" fontId="27" fillId="10" borderId="18" xfId="3" applyFont="1" applyFill="1" applyBorder="1" applyAlignment="1">
      <alignment horizontal="right" vertical="center" wrapText="1"/>
    </xf>
    <xf numFmtId="0" fontId="47" fillId="10" borderId="0" xfId="3" applyFont="1" applyFill="1" applyAlignment="1">
      <alignment horizontal="right" vertical="center" wrapText="1"/>
    </xf>
    <xf numFmtId="0" fontId="27" fillId="10" borderId="0" xfId="3" applyFont="1" applyFill="1" applyAlignment="1">
      <alignment horizontal="right" vertical="center" wrapText="1"/>
    </xf>
    <xf numFmtId="0" fontId="27" fillId="10" borderId="10" xfId="3" applyFont="1" applyFill="1" applyBorder="1" applyAlignment="1">
      <alignment horizontal="left" vertical="top"/>
    </xf>
    <xf numFmtId="0" fontId="27" fillId="10" borderId="0" xfId="3" applyFont="1" applyFill="1" applyAlignment="1">
      <alignment horizontal="left" vertical="top"/>
    </xf>
    <xf numFmtId="5" fontId="27" fillId="10" borderId="0" xfId="1" applyNumberFormat="1" applyFont="1" applyFill="1" applyAlignment="1" applyProtection="1">
      <alignment horizontal="right" vertical="top"/>
    </xf>
    <xf numFmtId="5" fontId="27" fillId="10" borderId="1" xfId="1" applyNumberFormat="1" applyFont="1" applyFill="1" applyBorder="1" applyAlignment="1" applyProtection="1">
      <alignment horizontal="right" vertical="center"/>
      <protection locked="0"/>
    </xf>
    <xf numFmtId="0" fontId="27" fillId="10" borderId="14" xfId="3" applyFont="1" applyFill="1" applyBorder="1" applyAlignment="1">
      <alignment horizontal="left" vertical="top" wrapText="1"/>
    </xf>
    <xf numFmtId="5" fontId="27" fillId="10" borderId="10" xfId="1" applyNumberFormat="1" applyFont="1" applyFill="1" applyBorder="1" applyAlignment="1" applyProtection="1">
      <alignment horizontal="right" vertical="top"/>
    </xf>
    <xf numFmtId="0" fontId="27" fillId="10" borderId="5" xfId="3" applyFont="1" applyFill="1" applyBorder="1" applyAlignment="1">
      <alignment horizontal="left" vertical="top"/>
    </xf>
    <xf numFmtId="0" fontId="27" fillId="10" borderId="0" xfId="3" applyFont="1" applyFill="1" applyAlignment="1">
      <alignment horizontal="left" vertical="center"/>
    </xf>
    <xf numFmtId="0" fontId="27" fillId="10" borderId="0" xfId="3" applyFont="1" applyFill="1" applyAlignment="1" applyProtection="1">
      <alignment horizontal="left" vertical="top"/>
      <protection locked="0"/>
    </xf>
    <xf numFmtId="0" fontId="27" fillId="0" borderId="1" xfId="3" applyFont="1" applyBorder="1" applyAlignment="1" applyProtection="1">
      <alignment horizontal="center" vertical="center"/>
      <protection locked="0"/>
    </xf>
    <xf numFmtId="5" fontId="47" fillId="0" borderId="1" xfId="3" applyNumberFormat="1" applyFont="1" applyBorder="1" applyAlignment="1" applyProtection="1">
      <alignment horizontal="left" vertical="center" wrapText="1"/>
      <protection locked="0"/>
    </xf>
    <xf numFmtId="0" fontId="49" fillId="0" borderId="0" xfId="3" applyFont="1" applyAlignment="1">
      <alignment vertical="center" wrapText="1"/>
    </xf>
    <xf numFmtId="0" fontId="41" fillId="0" borderId="1" xfId="3" applyFont="1" applyBorder="1" applyAlignment="1" applyProtection="1">
      <alignment horizontal="left" vertical="top" wrapText="1"/>
      <protection locked="0"/>
    </xf>
    <xf numFmtId="0" fontId="41" fillId="0" borderId="13" xfId="3" applyFont="1" applyBorder="1" applyAlignment="1" applyProtection="1">
      <alignment vertical="center" wrapText="1"/>
      <protection locked="0"/>
    </xf>
    <xf numFmtId="0" fontId="41" fillId="0" borderId="0" xfId="3" applyFont="1" applyAlignment="1" applyProtection="1">
      <alignment vertical="center" wrapText="1"/>
      <protection locked="0"/>
    </xf>
    <xf numFmtId="0" fontId="47" fillId="0" borderId="1" xfId="3" applyFont="1" applyBorder="1" applyAlignment="1" applyProtection="1">
      <alignment horizontal="left" vertical="top" wrapText="1"/>
      <protection locked="0"/>
    </xf>
    <xf numFmtId="0" fontId="47" fillId="5" borderId="12" xfId="3" applyFont="1" applyFill="1" applyBorder="1" applyAlignment="1" applyProtection="1">
      <alignment horizontal="left" vertical="top" wrapText="1"/>
      <protection locked="0"/>
    </xf>
    <xf numFmtId="0" fontId="47" fillId="5" borderId="13" xfId="3" applyFont="1" applyFill="1" applyBorder="1" applyAlignment="1" applyProtection="1">
      <alignment horizontal="left" vertical="top" wrapText="1"/>
      <protection locked="0"/>
    </xf>
    <xf numFmtId="0" fontId="47" fillId="5" borderId="2" xfId="3" applyFont="1" applyFill="1" applyBorder="1" applyAlignment="1" applyProtection="1">
      <alignment horizontal="left" vertical="top" wrapText="1"/>
      <protection locked="0"/>
    </xf>
    <xf numFmtId="177" fontId="27" fillId="0" borderId="1" xfId="3" applyNumberFormat="1" applyFont="1" applyBorder="1" applyAlignment="1">
      <alignment horizontal="center" vertical="center"/>
    </xf>
    <xf numFmtId="0" fontId="27" fillId="5" borderId="1" xfId="3" applyFont="1" applyFill="1" applyBorder="1" applyAlignment="1" applyProtection="1">
      <alignment horizontal="center" vertical="center"/>
      <protection locked="0"/>
    </xf>
    <xf numFmtId="0" fontId="21" fillId="5" borderId="7" xfId="3" applyFont="1" applyFill="1" applyBorder="1" applyAlignment="1">
      <alignment horizontal="left" vertical="top"/>
    </xf>
    <xf numFmtId="0" fontId="21" fillId="5" borderId="0" xfId="3" applyFont="1" applyFill="1" applyAlignment="1">
      <alignment horizontal="left" vertical="top"/>
    </xf>
    <xf numFmtId="5" fontId="27" fillId="0" borderId="1" xfId="3" applyNumberFormat="1" applyFont="1" applyBorder="1" applyAlignment="1" applyProtection="1">
      <alignment horizontal="center" vertical="center"/>
      <protection locked="0"/>
    </xf>
    <xf numFmtId="9" fontId="27" fillId="0" borderId="0" xfId="15" applyFont="1" applyAlignment="1" applyProtection="1">
      <alignment horizontal="left" vertical="top"/>
      <protection locked="0"/>
    </xf>
    <xf numFmtId="0" fontId="53" fillId="5" borderId="12" xfId="3" applyFont="1" applyFill="1" applyBorder="1" applyAlignment="1">
      <alignment horizontal="left" vertical="center" wrapText="1"/>
    </xf>
    <xf numFmtId="0" fontId="53" fillId="5" borderId="13" xfId="3" applyFont="1" applyFill="1" applyBorder="1" applyAlignment="1">
      <alignment horizontal="left" vertical="center" wrapText="1"/>
    </xf>
    <xf numFmtId="0" fontId="53" fillId="5" borderId="2" xfId="3" applyFont="1" applyFill="1" applyBorder="1" applyAlignment="1">
      <alignment horizontal="left" vertical="center" wrapText="1"/>
    </xf>
    <xf numFmtId="0" fontId="49" fillId="5" borderId="12" xfId="3" applyFont="1" applyFill="1" applyBorder="1" applyAlignment="1">
      <alignment horizontal="left" vertical="center" wrapText="1"/>
    </xf>
    <xf numFmtId="0" fontId="49" fillId="5" borderId="13" xfId="3" applyFont="1" applyFill="1" applyBorder="1" applyAlignment="1">
      <alignment horizontal="left" vertical="center" wrapText="1"/>
    </xf>
    <xf numFmtId="0" fontId="49" fillId="5" borderId="2" xfId="3" applyFont="1" applyFill="1" applyBorder="1" applyAlignment="1">
      <alignment horizontal="left" vertical="center" wrapText="1"/>
    </xf>
    <xf numFmtId="0" fontId="47" fillId="0" borderId="2" xfId="3" applyFont="1" applyBorder="1" applyAlignment="1" applyProtection="1">
      <alignment horizontal="left" vertical="top" wrapText="1"/>
      <protection locked="0"/>
    </xf>
    <xf numFmtId="0" fontId="21" fillId="2" borderId="12" xfId="3" applyFont="1" applyFill="1" applyBorder="1" applyAlignment="1">
      <alignment horizontal="center" vertical="center"/>
    </xf>
    <xf numFmtId="0" fontId="47" fillId="2" borderId="13" xfId="3" applyFont="1" applyFill="1" applyBorder="1" applyAlignment="1">
      <alignment vertical="center" wrapText="1"/>
    </xf>
    <xf numFmtId="5" fontId="27" fillId="2" borderId="13" xfId="3" applyNumberFormat="1" applyFont="1" applyFill="1" applyBorder="1" applyAlignment="1">
      <alignment horizontal="right" vertical="center"/>
    </xf>
    <xf numFmtId="0" fontId="27" fillId="2" borderId="13" xfId="3" applyFont="1" applyFill="1" applyBorder="1" applyAlignment="1">
      <alignment vertical="center" wrapText="1"/>
    </xf>
    <xf numFmtId="0" fontId="27" fillId="2" borderId="2" xfId="3" applyFont="1" applyFill="1" applyBorder="1" applyAlignment="1">
      <alignment vertical="center" wrapText="1"/>
    </xf>
    <xf numFmtId="0" fontId="27" fillId="2" borderId="13" xfId="3" applyFont="1" applyFill="1" applyBorder="1" applyAlignment="1">
      <alignment vertical="center"/>
    </xf>
    <xf numFmtId="0" fontId="27" fillId="2" borderId="2" xfId="3" applyFont="1" applyFill="1" applyBorder="1" applyAlignment="1">
      <alignment vertical="center"/>
    </xf>
    <xf numFmtId="5" fontId="27" fillId="2" borderId="13" xfId="3" applyNumberFormat="1" applyFont="1" applyFill="1" applyBorder="1" applyAlignment="1">
      <alignment horizontal="right" vertical="center" wrapText="1"/>
    </xf>
    <xf numFmtId="5" fontId="27" fillId="2" borderId="13" xfId="3" applyNumberFormat="1" applyFont="1" applyFill="1" applyBorder="1" applyAlignment="1">
      <alignment vertical="center"/>
    </xf>
    <xf numFmtId="0" fontId="27" fillId="2" borderId="12" xfId="3" applyFont="1" applyFill="1" applyBorder="1" applyAlignment="1">
      <alignment horizontal="center" vertical="center"/>
    </xf>
    <xf numFmtId="0" fontId="41" fillId="0" borderId="38" xfId="3" applyFont="1" applyBorder="1" applyAlignment="1" applyProtection="1">
      <alignment vertical="center" wrapText="1"/>
      <protection locked="0"/>
    </xf>
    <xf numFmtId="0" fontId="49" fillId="4" borderId="12" xfId="3" applyFont="1" applyFill="1" applyBorder="1" applyAlignment="1">
      <alignment horizontal="left" vertical="top" wrapText="1"/>
    </xf>
    <xf numFmtId="0" fontId="41" fillId="0" borderId="14" xfId="3" applyFont="1" applyBorder="1" applyAlignment="1" applyProtection="1">
      <alignment vertical="center" wrapText="1"/>
      <protection locked="0"/>
    </xf>
    <xf numFmtId="0" fontId="49" fillId="5" borderId="12" xfId="3" applyFont="1" applyFill="1" applyBorder="1" applyAlignment="1">
      <alignment horizontal="left" vertical="center"/>
    </xf>
    <xf numFmtId="0" fontId="49" fillId="0" borderId="1" xfId="3" applyFont="1" applyBorder="1" applyAlignment="1">
      <alignment vertical="center" wrapText="1"/>
    </xf>
    <xf numFmtId="0" fontId="49" fillId="4" borderId="1" xfId="3" applyFont="1" applyFill="1" applyBorder="1" applyAlignment="1">
      <alignment horizontal="left" vertical="center" wrapText="1"/>
    </xf>
    <xf numFmtId="0" fontId="27" fillId="0" borderId="16" xfId="3" applyFont="1" applyBorder="1" applyAlignment="1">
      <alignment horizontal="left" vertical="top" wrapText="1"/>
    </xf>
    <xf numFmtId="0" fontId="27" fillId="5" borderId="12" xfId="3" applyFont="1" applyFill="1" applyBorder="1" applyAlignment="1">
      <alignment horizontal="center" vertical="center" wrapText="1"/>
    </xf>
    <xf numFmtId="0" fontId="27" fillId="5" borderId="13" xfId="3" applyFont="1" applyFill="1" applyBorder="1" applyAlignment="1">
      <alignment horizontal="center" vertical="center" wrapText="1"/>
    </xf>
    <xf numFmtId="0" fontId="27" fillId="5" borderId="2" xfId="3" applyFont="1" applyFill="1" applyBorder="1" applyAlignment="1">
      <alignment horizontal="center" vertical="center" wrapText="1"/>
    </xf>
    <xf numFmtId="0" fontId="39" fillId="0" borderId="15" xfId="3" applyFont="1" applyBorder="1" applyAlignment="1">
      <alignment horizontal="center" vertical="center" wrapText="1"/>
    </xf>
    <xf numFmtId="0" fontId="39" fillId="0" borderId="16" xfId="3" applyFont="1" applyBorder="1" applyAlignment="1">
      <alignment horizontal="center" vertical="center" wrapText="1"/>
    </xf>
    <xf numFmtId="0" fontId="39" fillId="0" borderId="17" xfId="3" applyFont="1" applyBorder="1" applyAlignment="1">
      <alignment horizontal="center" vertical="center" wrapText="1"/>
    </xf>
    <xf numFmtId="0" fontId="39" fillId="0" borderId="18" xfId="3" applyFont="1" applyBorder="1" applyAlignment="1">
      <alignment horizontal="center" vertical="center" wrapText="1"/>
    </xf>
    <xf numFmtId="0" fontId="39" fillId="0" borderId="0" xfId="3" applyFont="1" applyAlignment="1">
      <alignment horizontal="center" vertical="center" wrapText="1"/>
    </xf>
    <xf numFmtId="0" fontId="39" fillId="0" borderId="19" xfId="3" applyFont="1" applyBorder="1" applyAlignment="1">
      <alignment horizontal="center" vertical="center" wrapText="1"/>
    </xf>
    <xf numFmtId="0" fontId="39" fillId="0" borderId="20" xfId="3" applyFont="1" applyBorder="1" applyAlignment="1">
      <alignment horizontal="center" vertical="center" wrapText="1"/>
    </xf>
    <xf numFmtId="0" fontId="39" fillId="0" borderId="14" xfId="3" applyFont="1" applyBorder="1" applyAlignment="1">
      <alignment horizontal="center" vertical="center" wrapText="1"/>
    </xf>
    <xf numFmtId="0" fontId="39" fillId="0" borderId="21" xfId="3" applyFont="1" applyBorder="1" applyAlignment="1">
      <alignment horizontal="center" vertical="center" wrapText="1"/>
    </xf>
    <xf numFmtId="0" fontId="27" fillId="5" borderId="0" xfId="3" applyFont="1" applyFill="1" applyAlignment="1">
      <alignment horizontal="right" vertical="center"/>
    </xf>
    <xf numFmtId="0" fontId="27" fillId="5" borderId="19" xfId="3" applyFont="1" applyFill="1" applyBorder="1" applyAlignment="1">
      <alignment horizontal="right" vertical="center"/>
    </xf>
    <xf numFmtId="0" fontId="27" fillId="5" borderId="0" xfId="3" applyFont="1" applyFill="1" applyAlignment="1">
      <alignment horizontal="right" vertical="center" wrapText="1"/>
    </xf>
    <xf numFmtId="0" fontId="27" fillId="5" borderId="19" xfId="3" applyFont="1" applyFill="1" applyBorder="1" applyAlignment="1">
      <alignment horizontal="right" vertical="center" wrapText="1"/>
    </xf>
    <xf numFmtId="0" fontId="43" fillId="5" borderId="0" xfId="3" applyFont="1" applyFill="1" applyAlignment="1">
      <alignment horizontal="center" vertical="top"/>
    </xf>
    <xf numFmtId="0" fontId="27" fillId="0" borderId="1" xfId="3" applyFont="1" applyBorder="1" applyAlignment="1">
      <alignment horizontal="center" vertical="center"/>
    </xf>
    <xf numFmtId="0" fontId="27" fillId="0" borderId="1" xfId="3" applyFont="1" applyBorder="1" applyAlignment="1" applyProtection="1">
      <alignment vertical="center" wrapText="1"/>
      <protection locked="0"/>
    </xf>
    <xf numFmtId="0" fontId="27" fillId="0" borderId="12" xfId="3" applyFont="1" applyBorder="1" applyAlignment="1">
      <alignment horizontal="center" vertical="center"/>
    </xf>
    <xf numFmtId="0" fontId="27" fillId="0" borderId="2" xfId="3" applyFont="1" applyBorder="1" applyAlignment="1">
      <alignment horizontal="center" vertical="center"/>
    </xf>
    <xf numFmtId="0" fontId="47" fillId="5" borderId="12" xfId="3" applyFont="1" applyFill="1" applyBorder="1" applyAlignment="1" applyProtection="1">
      <alignment horizontal="left" vertical="top" wrapText="1"/>
      <protection locked="0"/>
    </xf>
    <xf numFmtId="0" fontId="47" fillId="5" borderId="13" xfId="3" applyFont="1" applyFill="1" applyBorder="1" applyAlignment="1" applyProtection="1">
      <alignment horizontal="left" vertical="top" wrapText="1"/>
      <protection locked="0"/>
    </xf>
    <xf numFmtId="0" fontId="47" fillId="5" borderId="2" xfId="3" applyFont="1" applyFill="1" applyBorder="1" applyAlignment="1" applyProtection="1">
      <alignment horizontal="left" vertical="top" wrapText="1"/>
      <protection locked="0"/>
    </xf>
    <xf numFmtId="0" fontId="47" fillId="0" borderId="14" xfId="3" applyFont="1" applyBorder="1" applyAlignment="1">
      <alignment vertical="center"/>
    </xf>
    <xf numFmtId="0" fontId="39" fillId="3" borderId="0" xfId="3" applyFont="1" applyFill="1" applyAlignment="1">
      <alignment horizontal="left" vertical="top" wrapText="1"/>
    </xf>
    <xf numFmtId="0" fontId="39" fillId="3" borderId="0" xfId="3" applyFont="1" applyFill="1" applyAlignment="1">
      <alignment horizontal="left" vertical="top"/>
    </xf>
    <xf numFmtId="0" fontId="39" fillId="3" borderId="10" xfId="3" applyFont="1" applyFill="1" applyBorder="1" applyAlignment="1">
      <alignment horizontal="left" vertical="top"/>
    </xf>
    <xf numFmtId="0" fontId="47" fillId="0" borderId="12" xfId="3" applyFont="1" applyBorder="1" applyAlignment="1" applyProtection="1">
      <alignment horizontal="left" vertical="top" wrapText="1"/>
      <protection locked="0"/>
    </xf>
    <xf numFmtId="0" fontId="47" fillId="0" borderId="13" xfId="3" applyFont="1" applyBorder="1" applyAlignment="1" applyProtection="1">
      <alignment horizontal="left" vertical="top" wrapText="1"/>
      <protection locked="0"/>
    </xf>
    <xf numFmtId="0" fontId="47" fillId="0" borderId="2" xfId="3" applyFont="1" applyBorder="1" applyAlignment="1" applyProtection="1">
      <alignment horizontal="left" vertical="top" wrapText="1"/>
      <protection locked="0"/>
    </xf>
    <xf numFmtId="0" fontId="42" fillId="0" borderId="10" xfId="3" applyFont="1" applyBorder="1" applyAlignment="1">
      <alignment horizontal="center" vertical="center"/>
    </xf>
    <xf numFmtId="0" fontId="56" fillId="5" borderId="0" xfId="3" applyFont="1" applyFill="1" applyAlignment="1">
      <alignment horizontal="center" vertical="center"/>
    </xf>
    <xf numFmtId="0" fontId="33" fillId="5" borderId="1" xfId="3" applyFont="1" applyFill="1" applyBorder="1" applyAlignment="1" applyProtection="1">
      <alignment horizontal="left" vertical="top" wrapText="1"/>
      <protection locked="0"/>
    </xf>
    <xf numFmtId="0" fontId="36" fillId="5" borderId="1" xfId="3" applyFont="1" applyFill="1" applyBorder="1" applyAlignment="1">
      <alignment horizontal="center" vertical="center" wrapText="1"/>
    </xf>
    <xf numFmtId="0" fontId="33" fillId="5" borderId="0" xfId="3" applyFont="1" applyFill="1" applyAlignment="1">
      <alignment horizontal="right" vertical="center" wrapText="1"/>
    </xf>
    <xf numFmtId="0" fontId="33" fillId="5" borderId="19" xfId="3" applyFont="1" applyFill="1" applyBorder="1" applyAlignment="1">
      <alignment horizontal="right" vertical="center" wrapText="1"/>
    </xf>
    <xf numFmtId="0" fontId="33" fillId="5" borderId="1" xfId="3" applyFont="1" applyFill="1" applyBorder="1" applyAlignment="1">
      <alignment horizontal="center" vertical="center"/>
    </xf>
    <xf numFmtId="0" fontId="52" fillId="5" borderId="10" xfId="3" applyFont="1" applyFill="1" applyBorder="1" applyAlignment="1">
      <alignment horizontal="center" vertical="center" shrinkToFit="1"/>
    </xf>
    <xf numFmtId="0" fontId="31" fillId="2" borderId="0" xfId="3" applyFont="1" applyFill="1" applyAlignment="1">
      <alignment horizontal="left" vertical="center" wrapText="1"/>
    </xf>
    <xf numFmtId="0" fontId="31" fillId="2" borderId="0" xfId="3" applyFont="1" applyFill="1" applyAlignment="1">
      <alignment horizontal="left" vertical="center"/>
    </xf>
    <xf numFmtId="0" fontId="33" fillId="5" borderId="1" xfId="3" applyFont="1" applyFill="1" applyBorder="1" applyAlignment="1">
      <alignment horizontal="center" vertical="center" shrinkToFit="1"/>
    </xf>
    <xf numFmtId="0" fontId="24" fillId="0" borderId="0" xfId="0" applyFont="1" applyAlignment="1">
      <alignment horizontal="left" vertical="center" wrapText="1"/>
    </xf>
    <xf numFmtId="0" fontId="53" fillId="5" borderId="12" xfId="3" applyFont="1" applyFill="1" applyBorder="1" applyAlignment="1">
      <alignment horizontal="left" vertical="center" wrapText="1"/>
    </xf>
    <xf numFmtId="0" fontId="53" fillId="5" borderId="13" xfId="3" applyFont="1" applyFill="1" applyBorder="1" applyAlignment="1">
      <alignment horizontal="left" vertical="center" wrapText="1"/>
    </xf>
    <xf numFmtId="0" fontId="53" fillId="5" borderId="2" xfId="3" applyFont="1" applyFill="1" applyBorder="1" applyAlignment="1">
      <alignment horizontal="left" vertical="center" wrapText="1"/>
    </xf>
    <xf numFmtId="0" fontId="39" fillId="3" borderId="10" xfId="3" applyFont="1" applyFill="1" applyBorder="1" applyAlignment="1">
      <alignment horizontal="left" vertical="top" wrapText="1"/>
    </xf>
    <xf numFmtId="0" fontId="45" fillId="0" borderId="1" xfId="3" applyFont="1" applyBorder="1" applyAlignment="1">
      <alignment vertical="center" wrapText="1"/>
    </xf>
    <xf numFmtId="0" fontId="49" fillId="5" borderId="12" xfId="3" applyFont="1" applyFill="1" applyBorder="1" applyAlignment="1">
      <alignment horizontal="left" vertical="center" wrapText="1"/>
    </xf>
    <xf numFmtId="0" fontId="49" fillId="5" borderId="13" xfId="3" applyFont="1" applyFill="1" applyBorder="1" applyAlignment="1">
      <alignment horizontal="left" vertical="center" wrapText="1"/>
    </xf>
    <xf numFmtId="0" fontId="49" fillId="5" borderId="2" xfId="3" applyFont="1" applyFill="1" applyBorder="1" applyAlignment="1">
      <alignment horizontal="left" vertical="center" wrapText="1"/>
    </xf>
    <xf numFmtId="0" fontId="47" fillId="5" borderId="12" xfId="3" applyFont="1" applyFill="1" applyBorder="1" applyAlignment="1">
      <alignment horizontal="center" vertical="center" wrapText="1"/>
    </xf>
    <xf numFmtId="0" fontId="47" fillId="5" borderId="13" xfId="3" applyFont="1" applyFill="1" applyBorder="1" applyAlignment="1">
      <alignment horizontal="center" vertical="center" wrapText="1"/>
    </xf>
    <xf numFmtId="0" fontId="47" fillId="5" borderId="2" xfId="3" applyFont="1" applyFill="1" applyBorder="1" applyAlignment="1">
      <alignment horizontal="center" vertical="center" wrapText="1"/>
    </xf>
    <xf numFmtId="0" fontId="36" fillId="0" borderId="1" xfId="3" applyFont="1" applyBorder="1" applyAlignment="1">
      <alignment horizontal="center" vertical="center" wrapText="1"/>
    </xf>
    <xf numFmtId="0" fontId="33" fillId="0" borderId="1" xfId="3" applyFont="1" applyBorder="1" applyAlignment="1">
      <alignment horizontal="center" vertical="center"/>
    </xf>
    <xf numFmtId="0" fontId="33" fillId="0" borderId="0" xfId="3" applyFont="1" applyAlignment="1">
      <alignment horizontal="right" vertical="center" wrapText="1"/>
    </xf>
    <xf numFmtId="0" fontId="33" fillId="0" borderId="19" xfId="3" applyFont="1" applyBorder="1" applyAlignment="1">
      <alignment horizontal="right" vertical="center" wrapText="1"/>
    </xf>
    <xf numFmtId="0" fontId="33" fillId="0" borderId="1" xfId="3" applyFont="1" applyBorder="1" applyAlignment="1">
      <alignment horizontal="center" vertical="center" wrapText="1"/>
    </xf>
    <xf numFmtId="0" fontId="33" fillId="0" borderId="1" xfId="3" applyFont="1" applyBorder="1" applyAlignment="1">
      <alignment horizontal="left" vertical="top" wrapText="1"/>
    </xf>
    <xf numFmtId="0" fontId="57" fillId="0" borderId="0" xfId="3" applyFont="1" applyAlignment="1">
      <alignment horizontal="center" vertical="center"/>
    </xf>
    <xf numFmtId="0" fontId="33" fillId="0" borderId="1" xfId="3" applyFont="1" applyBorder="1" applyAlignment="1">
      <alignment horizontal="left" vertical="center" shrinkToFit="1"/>
    </xf>
    <xf numFmtId="0" fontId="21" fillId="6" borderId="27" xfId="0" applyFont="1" applyFill="1" applyBorder="1" applyAlignment="1">
      <alignment horizontal="center" vertical="center"/>
    </xf>
    <xf numFmtId="0" fontId="21" fillId="6" borderId="28" xfId="0" applyFont="1" applyFill="1" applyBorder="1" applyAlignment="1">
      <alignment horizontal="center" vertical="center"/>
    </xf>
  </cellXfs>
  <cellStyles count="17">
    <cellStyle name="パーセント" xfId="15" builtinId="5"/>
    <cellStyle name="桁区切り" xfId="4" builtinId="6"/>
    <cellStyle name="桁区切り 2" xfId="1" xr:uid="{00000000-0005-0000-0000-000000000000}"/>
    <cellStyle name="通貨" xfId="2" builtinId="7"/>
    <cellStyle name="通貨 2" xfId="5" xr:uid="{A1EA03FC-9397-4481-8A7B-9B411085EBEB}"/>
    <cellStyle name="通貨 2 2" xfId="9" xr:uid="{BA4490D0-85AA-487D-8B70-9087FDEC14D4}"/>
    <cellStyle name="通貨 3" xfId="6" xr:uid="{CB32146C-88DC-453B-95C2-BCD138589816}"/>
    <cellStyle name="通貨 3 2" xfId="10" xr:uid="{60AE2FE8-210E-4BB0-A10B-1B464E67DCF2}"/>
    <cellStyle name="通貨 4" xfId="8" xr:uid="{4CF4B3FB-A84E-4418-B5CC-C66B7795A104}"/>
    <cellStyle name="通貨 5" xfId="7" xr:uid="{25DD438B-CE6F-4FF6-9CAD-8130359190B9}"/>
    <cellStyle name="標準" xfId="0" builtinId="0"/>
    <cellStyle name="標準 2" xfId="3" xr:uid="{00000000-0005-0000-0000-000003000000}"/>
    <cellStyle name="標準 2 2" xfId="12" xr:uid="{C9E4D725-9DB3-4188-9A8B-9979CF34643C}"/>
    <cellStyle name="標準 2 2 2" xfId="14" xr:uid="{E7082184-7544-4F5F-95FA-F1DAAF51D5F4}"/>
    <cellStyle name="標準 3" xfId="11" xr:uid="{4EE37761-B7C3-4CE0-8E6F-D87A8194D194}"/>
    <cellStyle name="標準 3 2" xfId="13" xr:uid="{E02603FB-C4EB-4B6B-B5D6-83843BAA98A2}"/>
    <cellStyle name="標準 3 2 2" xfId="16" xr:uid="{32804EBC-620A-43C3-9AB5-61DBACD23F8F}"/>
  </cellStyles>
  <dxfs count="54">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theme="0"/>
        </patternFill>
      </fill>
    </dxf>
    <dxf>
      <fill>
        <patternFill>
          <bgColor rgb="FFFFFF00"/>
        </patternFill>
      </fill>
    </dxf>
    <dxf>
      <fill>
        <patternFill>
          <bgColor theme="0"/>
        </patternFill>
      </fill>
    </dxf>
    <dxf>
      <fill>
        <patternFill>
          <bgColor rgb="FFFFFF00"/>
        </patternFill>
      </fill>
    </dxf>
    <dxf>
      <fill>
        <patternFill>
          <bgColor theme="0"/>
        </patternFill>
      </fill>
    </dxf>
    <dxf>
      <fill>
        <patternFill>
          <bgColor rgb="FFFFFF00"/>
        </patternFill>
      </fill>
    </dxf>
    <dxf>
      <fill>
        <patternFill>
          <bgColor rgb="FFFFFF00"/>
        </patternFill>
      </fill>
    </dxf>
    <dxf>
      <fill>
        <patternFill>
          <bgColor theme="0"/>
        </patternFill>
      </fill>
    </dxf>
    <dxf>
      <fill>
        <patternFill>
          <bgColor rgb="FFFFFF00"/>
        </patternFill>
      </fill>
    </dxf>
    <dxf>
      <fill>
        <patternFill>
          <bgColor theme="0"/>
        </patternFill>
      </fill>
    </dxf>
    <dxf>
      <numFmt numFmtId="0" formatCode="General"/>
      <fill>
        <patternFill>
          <bgColor theme="0"/>
        </patternFill>
      </fill>
    </dxf>
    <dxf>
      <fill>
        <patternFill>
          <bgColor theme="0"/>
        </patternFill>
      </fill>
    </dxf>
    <dxf>
      <fill>
        <patternFill>
          <bgColor theme="0"/>
        </patternFill>
      </fill>
    </dxf>
    <dxf>
      <fill>
        <patternFill>
          <bgColor theme="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4</xdr:col>
      <xdr:colOff>17320</xdr:colOff>
      <xdr:row>11</xdr:row>
      <xdr:rowOff>17318</xdr:rowOff>
    </xdr:from>
    <xdr:to>
      <xdr:col>4</xdr:col>
      <xdr:colOff>311729</xdr:colOff>
      <xdr:row>11</xdr:row>
      <xdr:rowOff>294408</xdr:rowOff>
    </xdr:to>
    <xdr:sp macro="" textlink="">
      <xdr:nvSpPr>
        <xdr:cNvPr id="7" name="正方形/長方形 6">
          <a:extLst>
            <a:ext uri="{FF2B5EF4-FFF2-40B4-BE49-F238E27FC236}">
              <a16:creationId xmlns:a16="http://schemas.microsoft.com/office/drawing/2014/main" id="{55992A55-1F05-4B97-8EC1-0956E3E98C75}"/>
            </a:ext>
          </a:extLst>
        </xdr:cNvPr>
        <xdr:cNvSpPr/>
      </xdr:nvSpPr>
      <xdr:spPr>
        <a:xfrm>
          <a:off x="2909456" y="3221182"/>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1</a:t>
          </a:r>
          <a:endParaRPr kumimoji="1" lang="ja-JP" altLang="en-US" sz="1600" b="1"/>
        </a:p>
      </xdr:txBody>
    </xdr:sp>
    <xdr:clientData/>
  </xdr:twoCellAnchor>
  <xdr:twoCellAnchor>
    <xdr:from>
      <xdr:col>7</xdr:col>
      <xdr:colOff>13856</xdr:colOff>
      <xdr:row>11</xdr:row>
      <xdr:rowOff>13854</xdr:rowOff>
    </xdr:from>
    <xdr:to>
      <xdr:col>7</xdr:col>
      <xdr:colOff>308265</xdr:colOff>
      <xdr:row>11</xdr:row>
      <xdr:rowOff>290944</xdr:rowOff>
    </xdr:to>
    <xdr:sp macro="" textlink="">
      <xdr:nvSpPr>
        <xdr:cNvPr id="9" name="正方形/長方形 8">
          <a:extLst>
            <a:ext uri="{FF2B5EF4-FFF2-40B4-BE49-F238E27FC236}">
              <a16:creationId xmlns:a16="http://schemas.microsoft.com/office/drawing/2014/main" id="{914612D4-57C1-4A7F-B981-18AC938B0784}"/>
            </a:ext>
          </a:extLst>
        </xdr:cNvPr>
        <xdr:cNvSpPr/>
      </xdr:nvSpPr>
      <xdr:spPr>
        <a:xfrm>
          <a:off x="7962901" y="3217718"/>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2</a:t>
          </a:r>
          <a:endParaRPr kumimoji="1" lang="ja-JP" altLang="en-US" sz="1600" b="1"/>
        </a:p>
      </xdr:txBody>
    </xdr:sp>
    <xdr:clientData/>
  </xdr:twoCellAnchor>
  <xdr:twoCellAnchor>
    <xdr:from>
      <xdr:col>8</xdr:col>
      <xdr:colOff>10392</xdr:colOff>
      <xdr:row>11</xdr:row>
      <xdr:rowOff>10390</xdr:rowOff>
    </xdr:from>
    <xdr:to>
      <xdr:col>8</xdr:col>
      <xdr:colOff>304801</xdr:colOff>
      <xdr:row>11</xdr:row>
      <xdr:rowOff>287480</xdr:rowOff>
    </xdr:to>
    <xdr:sp macro="" textlink="">
      <xdr:nvSpPr>
        <xdr:cNvPr id="10" name="正方形/長方形 9">
          <a:extLst>
            <a:ext uri="{FF2B5EF4-FFF2-40B4-BE49-F238E27FC236}">
              <a16:creationId xmlns:a16="http://schemas.microsoft.com/office/drawing/2014/main" id="{1B250836-F75F-4DE5-85C4-1BED9DB72D2A}"/>
            </a:ext>
          </a:extLst>
        </xdr:cNvPr>
        <xdr:cNvSpPr/>
      </xdr:nvSpPr>
      <xdr:spPr>
        <a:xfrm>
          <a:off x="9518074" y="3214254"/>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3</a:t>
          </a:r>
          <a:endParaRPr kumimoji="1" lang="ja-JP" altLang="en-US" sz="1600" b="1"/>
        </a:p>
      </xdr:txBody>
    </xdr:sp>
    <xdr:clientData/>
  </xdr:twoCellAnchor>
  <xdr:twoCellAnchor>
    <xdr:from>
      <xdr:col>8</xdr:col>
      <xdr:colOff>1620982</xdr:colOff>
      <xdr:row>11</xdr:row>
      <xdr:rowOff>10390</xdr:rowOff>
    </xdr:from>
    <xdr:to>
      <xdr:col>9</xdr:col>
      <xdr:colOff>287482</xdr:colOff>
      <xdr:row>11</xdr:row>
      <xdr:rowOff>287480</xdr:rowOff>
    </xdr:to>
    <xdr:sp macro="" textlink="">
      <xdr:nvSpPr>
        <xdr:cNvPr id="11" name="正方形/長方形 10">
          <a:extLst>
            <a:ext uri="{FF2B5EF4-FFF2-40B4-BE49-F238E27FC236}">
              <a16:creationId xmlns:a16="http://schemas.microsoft.com/office/drawing/2014/main" id="{CC80898F-D445-4949-8D75-28B779BE90DA}"/>
            </a:ext>
          </a:extLst>
        </xdr:cNvPr>
        <xdr:cNvSpPr/>
      </xdr:nvSpPr>
      <xdr:spPr>
        <a:xfrm>
          <a:off x="11128664" y="3214254"/>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4</a:t>
          </a:r>
          <a:endParaRPr kumimoji="1" lang="ja-JP" altLang="en-US" sz="1600" b="1"/>
        </a:p>
      </xdr:txBody>
    </xdr:sp>
    <xdr:clientData/>
  </xdr:twoCellAnchor>
  <xdr:twoCellAnchor>
    <xdr:from>
      <xdr:col>11</xdr:col>
      <xdr:colOff>10391</xdr:colOff>
      <xdr:row>11</xdr:row>
      <xdr:rowOff>10390</xdr:rowOff>
    </xdr:from>
    <xdr:to>
      <xdr:col>11</xdr:col>
      <xdr:colOff>304800</xdr:colOff>
      <xdr:row>11</xdr:row>
      <xdr:rowOff>287480</xdr:rowOff>
    </xdr:to>
    <xdr:sp macro="" textlink="">
      <xdr:nvSpPr>
        <xdr:cNvPr id="12" name="正方形/長方形 11">
          <a:extLst>
            <a:ext uri="{FF2B5EF4-FFF2-40B4-BE49-F238E27FC236}">
              <a16:creationId xmlns:a16="http://schemas.microsoft.com/office/drawing/2014/main" id="{A55CBB3F-4C4E-4ADB-A736-C69C3C210615}"/>
            </a:ext>
          </a:extLst>
        </xdr:cNvPr>
        <xdr:cNvSpPr/>
      </xdr:nvSpPr>
      <xdr:spPr>
        <a:xfrm>
          <a:off x="14488391" y="3214254"/>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5</a:t>
          </a:r>
          <a:endParaRPr kumimoji="1" lang="ja-JP" altLang="en-US" sz="1600" b="1"/>
        </a:p>
      </xdr:txBody>
    </xdr:sp>
    <xdr:clientData/>
  </xdr:twoCellAnchor>
  <xdr:twoCellAnchor>
    <xdr:from>
      <xdr:col>10</xdr:col>
      <xdr:colOff>24247</xdr:colOff>
      <xdr:row>26</xdr:row>
      <xdr:rowOff>24245</xdr:rowOff>
    </xdr:from>
    <xdr:to>
      <xdr:col>10</xdr:col>
      <xdr:colOff>318656</xdr:colOff>
      <xdr:row>26</xdr:row>
      <xdr:rowOff>301335</xdr:rowOff>
    </xdr:to>
    <xdr:sp macro="" textlink="">
      <xdr:nvSpPr>
        <xdr:cNvPr id="13" name="正方形/長方形 12">
          <a:extLst>
            <a:ext uri="{FF2B5EF4-FFF2-40B4-BE49-F238E27FC236}">
              <a16:creationId xmlns:a16="http://schemas.microsoft.com/office/drawing/2014/main" id="{ED0D9EC5-144F-4A56-BD04-26008EB2E4FE}"/>
            </a:ext>
          </a:extLst>
        </xdr:cNvPr>
        <xdr:cNvSpPr/>
      </xdr:nvSpPr>
      <xdr:spPr>
        <a:xfrm>
          <a:off x="12926292" y="9583881"/>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6</a:t>
          </a:r>
          <a:endParaRPr kumimoji="1" lang="ja-JP" altLang="en-US" sz="1600" b="1"/>
        </a:p>
      </xdr:txBody>
    </xdr:sp>
    <xdr:clientData/>
  </xdr:twoCellAnchor>
  <xdr:twoCellAnchor>
    <xdr:from>
      <xdr:col>2</xdr:col>
      <xdr:colOff>20782</xdr:colOff>
      <xdr:row>43</xdr:row>
      <xdr:rowOff>20780</xdr:rowOff>
    </xdr:from>
    <xdr:to>
      <xdr:col>2</xdr:col>
      <xdr:colOff>315191</xdr:colOff>
      <xdr:row>43</xdr:row>
      <xdr:rowOff>297870</xdr:rowOff>
    </xdr:to>
    <xdr:sp macro="" textlink="">
      <xdr:nvSpPr>
        <xdr:cNvPr id="14" name="正方形/長方形 13">
          <a:extLst>
            <a:ext uri="{FF2B5EF4-FFF2-40B4-BE49-F238E27FC236}">
              <a16:creationId xmlns:a16="http://schemas.microsoft.com/office/drawing/2014/main" id="{0CE85704-48C6-4991-81ED-DF74B2821126}"/>
            </a:ext>
          </a:extLst>
        </xdr:cNvPr>
        <xdr:cNvSpPr/>
      </xdr:nvSpPr>
      <xdr:spPr>
        <a:xfrm>
          <a:off x="796389" y="17301851"/>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7</a:t>
          </a:r>
          <a:endParaRPr kumimoji="1" lang="ja-JP" altLang="en-US" sz="1600" b="1"/>
        </a:p>
      </xdr:txBody>
    </xdr:sp>
    <xdr:clientData/>
  </xdr:twoCellAnchor>
  <xdr:twoCellAnchor>
    <xdr:from>
      <xdr:col>3</xdr:col>
      <xdr:colOff>91084</xdr:colOff>
      <xdr:row>43</xdr:row>
      <xdr:rowOff>27214</xdr:rowOff>
    </xdr:from>
    <xdr:to>
      <xdr:col>3</xdr:col>
      <xdr:colOff>386924</xdr:colOff>
      <xdr:row>43</xdr:row>
      <xdr:rowOff>304304</xdr:rowOff>
    </xdr:to>
    <xdr:sp macro="" textlink="">
      <xdr:nvSpPr>
        <xdr:cNvPr id="15" name="正方形/長方形 14">
          <a:extLst>
            <a:ext uri="{FF2B5EF4-FFF2-40B4-BE49-F238E27FC236}">
              <a16:creationId xmlns:a16="http://schemas.microsoft.com/office/drawing/2014/main" id="{D1A0EFD9-7F4E-4A2A-8E11-A9D66E093C6F}"/>
            </a:ext>
          </a:extLst>
        </xdr:cNvPr>
        <xdr:cNvSpPr/>
      </xdr:nvSpPr>
      <xdr:spPr>
        <a:xfrm>
          <a:off x="1193263" y="17308285"/>
          <a:ext cx="295840"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8</a:t>
          </a:r>
          <a:endParaRPr kumimoji="1" lang="ja-JP" altLang="en-US" sz="1600" b="1"/>
        </a:p>
      </xdr:txBody>
    </xdr:sp>
    <xdr:clientData/>
  </xdr:twoCellAnchor>
  <mc:AlternateContent xmlns:mc="http://schemas.openxmlformats.org/markup-compatibility/2006">
    <mc:Choice xmlns:a14="http://schemas.microsoft.com/office/drawing/2010/main" Requires="a14">
      <xdr:twoCellAnchor editAs="oneCell">
        <xdr:from>
          <xdr:col>18</xdr:col>
          <xdr:colOff>855838</xdr:colOff>
          <xdr:row>7</xdr:row>
          <xdr:rowOff>392513</xdr:rowOff>
        </xdr:from>
        <xdr:to>
          <xdr:col>27</xdr:col>
          <xdr:colOff>400371</xdr:colOff>
          <xdr:row>29</xdr:row>
          <xdr:rowOff>370301</xdr:rowOff>
        </xdr:to>
        <xdr:pic>
          <xdr:nvPicPr>
            <xdr:cNvPr id="47" name="図 46">
              <a:extLst>
                <a:ext uri="{FF2B5EF4-FFF2-40B4-BE49-F238E27FC236}">
                  <a16:creationId xmlns:a16="http://schemas.microsoft.com/office/drawing/2014/main" id="{86BB5A33-2ECF-4F0A-A223-E8736D992730}"/>
                </a:ext>
              </a:extLst>
            </xdr:cNvPr>
            <xdr:cNvPicPr>
              <a:picLocks noChangeAspect="1" noChangeArrowheads="1"/>
              <a:extLst>
                <a:ext uri="{84589F7E-364E-4C9E-8A38-B11213B215E9}">
                  <a14:cameraTool cellRange="'（非表示）記入例注意書'!$B$1:$C$12" spid="_x0000_s31505"/>
                </a:ext>
              </a:extLst>
            </xdr:cNvPicPr>
          </xdr:nvPicPr>
          <xdr:blipFill>
            <a:blip xmlns:r="http://schemas.openxmlformats.org/officeDocument/2006/relationships" r:embed="rId1"/>
            <a:srcRect/>
            <a:stretch>
              <a:fillRect/>
            </a:stretch>
          </xdr:blipFill>
          <xdr:spPr bwMode="auto">
            <a:xfrm>
              <a:off x="22403505" y="2615013"/>
              <a:ext cx="6508366" cy="10352630"/>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xdr:from>
      <xdr:col>3</xdr:col>
      <xdr:colOff>1749135</xdr:colOff>
      <xdr:row>3</xdr:row>
      <xdr:rowOff>190500</xdr:rowOff>
    </xdr:from>
    <xdr:to>
      <xdr:col>8</xdr:col>
      <xdr:colOff>51954</xdr:colOff>
      <xdr:row>6</xdr:row>
      <xdr:rowOff>51955</xdr:rowOff>
    </xdr:to>
    <xdr:sp macro="" textlink="">
      <xdr:nvSpPr>
        <xdr:cNvPr id="2" name="正方形/長方形 1">
          <a:extLst>
            <a:ext uri="{FF2B5EF4-FFF2-40B4-BE49-F238E27FC236}">
              <a16:creationId xmlns:a16="http://schemas.microsoft.com/office/drawing/2014/main" id="{96C06312-CBD9-4902-B396-742CC678E528}"/>
            </a:ext>
          </a:extLst>
        </xdr:cNvPr>
        <xdr:cNvSpPr/>
      </xdr:nvSpPr>
      <xdr:spPr>
        <a:xfrm>
          <a:off x="2857499" y="554182"/>
          <a:ext cx="6702137" cy="1160318"/>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435429</xdr:colOff>
      <xdr:row>12</xdr:row>
      <xdr:rowOff>0</xdr:rowOff>
    </xdr:from>
    <xdr:to>
      <xdr:col>9</xdr:col>
      <xdr:colOff>1703119</xdr:colOff>
      <xdr:row>23</xdr:row>
      <xdr:rowOff>0</xdr:rowOff>
    </xdr:to>
    <xdr:sp macro="" textlink="">
      <xdr:nvSpPr>
        <xdr:cNvPr id="18" name="正方形/長方形 17">
          <a:extLst>
            <a:ext uri="{FF2B5EF4-FFF2-40B4-BE49-F238E27FC236}">
              <a16:creationId xmlns:a16="http://schemas.microsoft.com/office/drawing/2014/main" id="{61EFD13F-F604-4BFE-9E38-D5620814CDD6}"/>
            </a:ext>
          </a:extLst>
        </xdr:cNvPr>
        <xdr:cNvSpPr/>
      </xdr:nvSpPr>
      <xdr:spPr>
        <a:xfrm>
          <a:off x="1197429" y="4064000"/>
          <a:ext cx="11572833" cy="5633357"/>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228600</xdr:colOff>
      <xdr:row>11</xdr:row>
      <xdr:rowOff>742950</xdr:rowOff>
    </xdr:from>
    <xdr:to>
      <xdr:col>17</xdr:col>
      <xdr:colOff>38100</xdr:colOff>
      <xdr:row>23</xdr:row>
      <xdr:rowOff>9525</xdr:rowOff>
    </xdr:to>
    <xdr:sp macro="" textlink="">
      <xdr:nvSpPr>
        <xdr:cNvPr id="21" name="正方形/長方形 20">
          <a:extLst>
            <a:ext uri="{FF2B5EF4-FFF2-40B4-BE49-F238E27FC236}">
              <a16:creationId xmlns:a16="http://schemas.microsoft.com/office/drawing/2014/main" id="{4C4DFF20-210E-4D40-BA53-5524CB15ECF4}"/>
            </a:ext>
            <a:ext uri="{147F2762-F138-4A5C-976F-8EAC2B608ADB}">
              <a16:predDERef xmlns:a16="http://schemas.microsoft.com/office/drawing/2014/main" pred="{61EFD13F-F604-4BFE-9E38-D5620814CDD6}"/>
            </a:ext>
          </a:extLst>
        </xdr:cNvPr>
        <xdr:cNvSpPr/>
      </xdr:nvSpPr>
      <xdr:spPr>
        <a:xfrm>
          <a:off x="16983075" y="3962400"/>
          <a:ext cx="3619500" cy="5686425"/>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1593273</xdr:colOff>
      <xdr:row>3</xdr:row>
      <xdr:rowOff>190500</xdr:rowOff>
    </xdr:from>
    <xdr:to>
      <xdr:col>10</xdr:col>
      <xdr:colOff>51955</xdr:colOff>
      <xdr:row>6</xdr:row>
      <xdr:rowOff>51955</xdr:rowOff>
    </xdr:to>
    <xdr:sp macro="" textlink="">
      <xdr:nvSpPr>
        <xdr:cNvPr id="23" name="正方形/長方形 22">
          <a:extLst>
            <a:ext uri="{FF2B5EF4-FFF2-40B4-BE49-F238E27FC236}">
              <a16:creationId xmlns:a16="http://schemas.microsoft.com/office/drawing/2014/main" id="{C21FD71E-8C22-4174-A30D-3E56542D3896}"/>
            </a:ext>
          </a:extLst>
        </xdr:cNvPr>
        <xdr:cNvSpPr/>
      </xdr:nvSpPr>
      <xdr:spPr>
        <a:xfrm>
          <a:off x="11100955" y="554182"/>
          <a:ext cx="1853045" cy="1160318"/>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1541320</xdr:colOff>
      <xdr:row>3</xdr:row>
      <xdr:rowOff>190499</xdr:rowOff>
    </xdr:from>
    <xdr:to>
      <xdr:col>12</xdr:col>
      <xdr:colOff>51956</xdr:colOff>
      <xdr:row>8</xdr:row>
      <xdr:rowOff>44823</xdr:rowOff>
    </xdr:to>
    <xdr:sp macro="" textlink="">
      <xdr:nvSpPr>
        <xdr:cNvPr id="24" name="正方形/長方形 23">
          <a:extLst>
            <a:ext uri="{FF2B5EF4-FFF2-40B4-BE49-F238E27FC236}">
              <a16:creationId xmlns:a16="http://schemas.microsoft.com/office/drawing/2014/main" id="{C7ED1888-A57D-42FA-9430-B30D19DAF94A}"/>
            </a:ext>
          </a:extLst>
        </xdr:cNvPr>
        <xdr:cNvSpPr/>
      </xdr:nvSpPr>
      <xdr:spPr>
        <a:xfrm>
          <a:off x="14439291" y="1064558"/>
          <a:ext cx="2051694" cy="2229971"/>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394607</xdr:colOff>
      <xdr:row>29</xdr:row>
      <xdr:rowOff>473651</xdr:rowOff>
    </xdr:from>
    <xdr:to>
      <xdr:col>6</xdr:col>
      <xdr:colOff>51955</xdr:colOff>
      <xdr:row>36</xdr:row>
      <xdr:rowOff>69272</xdr:rowOff>
    </xdr:to>
    <xdr:sp macro="" textlink="">
      <xdr:nvSpPr>
        <xdr:cNvPr id="25" name="正方形/長方形 24">
          <a:extLst>
            <a:ext uri="{FF2B5EF4-FFF2-40B4-BE49-F238E27FC236}">
              <a16:creationId xmlns:a16="http://schemas.microsoft.com/office/drawing/2014/main" id="{0D609F04-A60B-40D7-A1F6-394B63A5CF07}"/>
            </a:ext>
          </a:extLst>
        </xdr:cNvPr>
        <xdr:cNvSpPr/>
      </xdr:nvSpPr>
      <xdr:spPr>
        <a:xfrm>
          <a:off x="1170214" y="12842544"/>
          <a:ext cx="5726134" cy="2412299"/>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1039091</xdr:colOff>
      <xdr:row>29</xdr:row>
      <xdr:rowOff>502226</xdr:rowOff>
    </xdr:from>
    <xdr:to>
      <xdr:col>8</xdr:col>
      <xdr:colOff>51955</xdr:colOff>
      <xdr:row>36</xdr:row>
      <xdr:rowOff>69272</xdr:rowOff>
    </xdr:to>
    <xdr:sp macro="" textlink="">
      <xdr:nvSpPr>
        <xdr:cNvPr id="26" name="正方形/長方形 25">
          <a:extLst>
            <a:ext uri="{FF2B5EF4-FFF2-40B4-BE49-F238E27FC236}">
              <a16:creationId xmlns:a16="http://schemas.microsoft.com/office/drawing/2014/main" id="{17CD42C0-08F1-4F99-8834-2F6AB1610B1E}"/>
            </a:ext>
          </a:extLst>
        </xdr:cNvPr>
        <xdr:cNvSpPr/>
      </xdr:nvSpPr>
      <xdr:spPr>
        <a:xfrm>
          <a:off x="7914409" y="11274135"/>
          <a:ext cx="1645228" cy="2389910"/>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1750519</xdr:colOff>
      <xdr:row>25</xdr:row>
      <xdr:rowOff>345221</xdr:rowOff>
    </xdr:from>
    <xdr:to>
      <xdr:col>11</xdr:col>
      <xdr:colOff>54429</xdr:colOff>
      <xdr:row>26</xdr:row>
      <xdr:rowOff>441833</xdr:rowOff>
    </xdr:to>
    <xdr:sp macro="" textlink="">
      <xdr:nvSpPr>
        <xdr:cNvPr id="27" name="正方形/長方形 26">
          <a:extLst>
            <a:ext uri="{FF2B5EF4-FFF2-40B4-BE49-F238E27FC236}">
              <a16:creationId xmlns:a16="http://schemas.microsoft.com/office/drawing/2014/main" id="{EE9F7CA7-41C8-4B4B-8590-60C0CCB4DA56}"/>
            </a:ext>
          </a:extLst>
        </xdr:cNvPr>
        <xdr:cNvSpPr/>
      </xdr:nvSpPr>
      <xdr:spPr>
        <a:xfrm>
          <a:off x="12867555" y="10890757"/>
          <a:ext cx="1651267" cy="491219"/>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1551214</xdr:colOff>
      <xdr:row>30</xdr:row>
      <xdr:rowOff>123</xdr:rowOff>
    </xdr:from>
    <xdr:to>
      <xdr:col>12</xdr:col>
      <xdr:colOff>51954</xdr:colOff>
      <xdr:row>36</xdr:row>
      <xdr:rowOff>69272</xdr:rowOff>
    </xdr:to>
    <xdr:sp macro="" textlink="">
      <xdr:nvSpPr>
        <xdr:cNvPr id="28" name="正方形/長方形 27">
          <a:extLst>
            <a:ext uri="{FF2B5EF4-FFF2-40B4-BE49-F238E27FC236}">
              <a16:creationId xmlns:a16="http://schemas.microsoft.com/office/drawing/2014/main" id="{CC0D7263-C684-4958-9E13-434E63DA7413}"/>
            </a:ext>
          </a:extLst>
        </xdr:cNvPr>
        <xdr:cNvSpPr/>
      </xdr:nvSpPr>
      <xdr:spPr>
        <a:xfrm>
          <a:off x="14464393" y="12423444"/>
          <a:ext cx="2052204" cy="2436792"/>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435427</xdr:colOff>
      <xdr:row>43</xdr:row>
      <xdr:rowOff>785915</xdr:rowOff>
    </xdr:from>
    <xdr:to>
      <xdr:col>4</xdr:col>
      <xdr:colOff>54428</xdr:colOff>
      <xdr:row>51</xdr:row>
      <xdr:rowOff>72571</xdr:rowOff>
    </xdr:to>
    <xdr:sp macro="" textlink="">
      <xdr:nvSpPr>
        <xdr:cNvPr id="30" name="正方形/長方形 29">
          <a:extLst>
            <a:ext uri="{FF2B5EF4-FFF2-40B4-BE49-F238E27FC236}">
              <a16:creationId xmlns:a16="http://schemas.microsoft.com/office/drawing/2014/main" id="{40755963-F974-4BA0-BBF3-8B02AB7741F0}"/>
            </a:ext>
          </a:extLst>
        </xdr:cNvPr>
        <xdr:cNvSpPr/>
      </xdr:nvSpPr>
      <xdr:spPr>
        <a:xfrm>
          <a:off x="1197427" y="18057915"/>
          <a:ext cx="1696358" cy="4230585"/>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24313</xdr:colOff>
      <xdr:row>43</xdr:row>
      <xdr:rowOff>786822</xdr:rowOff>
    </xdr:from>
    <xdr:to>
      <xdr:col>12</xdr:col>
      <xdr:colOff>40821</xdr:colOff>
      <xdr:row>51</xdr:row>
      <xdr:rowOff>81642</xdr:rowOff>
    </xdr:to>
    <xdr:sp macro="" textlink="">
      <xdr:nvSpPr>
        <xdr:cNvPr id="31" name="正方形/長方形 30">
          <a:extLst>
            <a:ext uri="{FF2B5EF4-FFF2-40B4-BE49-F238E27FC236}">
              <a16:creationId xmlns:a16="http://schemas.microsoft.com/office/drawing/2014/main" id="{C606CDDA-E810-47F2-8F0A-7F9157DBC626}"/>
            </a:ext>
          </a:extLst>
        </xdr:cNvPr>
        <xdr:cNvSpPr/>
      </xdr:nvSpPr>
      <xdr:spPr>
        <a:xfrm>
          <a:off x="4832170" y="18058822"/>
          <a:ext cx="11709580" cy="4238749"/>
        </a:xfrm>
        <a:prstGeom prst="rect">
          <a:avLst/>
        </a:prstGeom>
        <a:noFill/>
        <a:ln w="38100">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1041</xdr:colOff>
      <xdr:row>43</xdr:row>
      <xdr:rowOff>1041</xdr:rowOff>
    </xdr:from>
    <xdr:to>
      <xdr:col>4</xdr:col>
      <xdr:colOff>295450</xdr:colOff>
      <xdr:row>43</xdr:row>
      <xdr:rowOff>278131</xdr:rowOff>
    </xdr:to>
    <xdr:sp macro="" textlink="">
      <xdr:nvSpPr>
        <xdr:cNvPr id="34" name="正方形/長方形 33">
          <a:extLst>
            <a:ext uri="{FF2B5EF4-FFF2-40B4-BE49-F238E27FC236}">
              <a16:creationId xmlns:a16="http://schemas.microsoft.com/office/drawing/2014/main" id="{2A43960A-D1B5-4F5A-8A53-D39CEE55D558}"/>
            </a:ext>
          </a:extLst>
        </xdr:cNvPr>
        <xdr:cNvSpPr/>
      </xdr:nvSpPr>
      <xdr:spPr>
        <a:xfrm>
          <a:off x="2899362" y="17282112"/>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9</a:t>
          </a:r>
          <a:endParaRPr kumimoji="1" lang="ja-JP" altLang="en-US" sz="1600" b="1"/>
        </a:p>
      </xdr:txBody>
    </xdr:sp>
    <xdr:clientData/>
  </xdr:twoCellAnchor>
  <xdr:twoCellAnchor>
    <xdr:from>
      <xdr:col>5</xdr:col>
      <xdr:colOff>4365</xdr:colOff>
      <xdr:row>43</xdr:row>
      <xdr:rowOff>8986</xdr:rowOff>
    </xdr:from>
    <xdr:to>
      <xdr:col>5</xdr:col>
      <xdr:colOff>489601</xdr:colOff>
      <xdr:row>43</xdr:row>
      <xdr:rowOff>287548</xdr:rowOff>
    </xdr:to>
    <xdr:sp macro="" textlink="">
      <xdr:nvSpPr>
        <xdr:cNvPr id="29" name="正方形/長方形 28">
          <a:extLst>
            <a:ext uri="{FF2B5EF4-FFF2-40B4-BE49-F238E27FC236}">
              <a16:creationId xmlns:a16="http://schemas.microsoft.com/office/drawing/2014/main" id="{1D92D1D9-21B3-4FAE-BD8B-C983FFF8E213}"/>
            </a:ext>
          </a:extLst>
        </xdr:cNvPr>
        <xdr:cNvSpPr/>
      </xdr:nvSpPr>
      <xdr:spPr>
        <a:xfrm>
          <a:off x="4875722" y="17290057"/>
          <a:ext cx="485236" cy="278562"/>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10</a:t>
          </a:r>
          <a:endParaRPr kumimoji="1" lang="ja-JP" altLang="en-US" sz="1600" b="1"/>
        </a:p>
      </xdr:txBody>
    </xdr:sp>
    <xdr:clientData/>
  </xdr:twoCellAnchor>
  <xdr:twoCellAnchor>
    <xdr:from>
      <xdr:col>8</xdr:col>
      <xdr:colOff>0</xdr:colOff>
      <xdr:row>43</xdr:row>
      <xdr:rowOff>0</xdr:rowOff>
    </xdr:from>
    <xdr:to>
      <xdr:col>8</xdr:col>
      <xdr:colOff>485236</xdr:colOff>
      <xdr:row>43</xdr:row>
      <xdr:rowOff>278562</xdr:rowOff>
    </xdr:to>
    <xdr:sp macro="" textlink="">
      <xdr:nvSpPr>
        <xdr:cNvPr id="32" name="正方形/長方形 31">
          <a:extLst>
            <a:ext uri="{FF2B5EF4-FFF2-40B4-BE49-F238E27FC236}">
              <a16:creationId xmlns:a16="http://schemas.microsoft.com/office/drawing/2014/main" id="{4A66F381-A584-4439-BB4D-5AC7C784FA48}"/>
            </a:ext>
          </a:extLst>
        </xdr:cNvPr>
        <xdr:cNvSpPr/>
      </xdr:nvSpPr>
      <xdr:spPr>
        <a:xfrm>
          <a:off x="9511393" y="17281071"/>
          <a:ext cx="485236" cy="278562"/>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11</a:t>
          </a:r>
          <a:endParaRPr kumimoji="1" lang="ja-JP" altLang="en-US" sz="1600" b="1"/>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187197</xdr:colOff>
      <xdr:row>1</xdr:row>
      <xdr:rowOff>66675</xdr:rowOff>
    </xdr:from>
    <xdr:to>
      <xdr:col>1</xdr:col>
      <xdr:colOff>481606</xdr:colOff>
      <xdr:row>1</xdr:row>
      <xdr:rowOff>343765</xdr:rowOff>
    </xdr:to>
    <xdr:sp macro="" textlink="">
      <xdr:nvSpPr>
        <xdr:cNvPr id="2" name="正方形/長方形 1">
          <a:extLst>
            <a:ext uri="{FF2B5EF4-FFF2-40B4-BE49-F238E27FC236}">
              <a16:creationId xmlns:a16="http://schemas.microsoft.com/office/drawing/2014/main" id="{D0F1FBC8-EB54-41EA-84A6-3EFE54D96B58}"/>
            </a:ext>
          </a:extLst>
        </xdr:cNvPr>
        <xdr:cNvSpPr/>
      </xdr:nvSpPr>
      <xdr:spPr>
        <a:xfrm>
          <a:off x="874491" y="410322"/>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1</a:t>
          </a:r>
          <a:endParaRPr kumimoji="1" lang="ja-JP" altLang="en-US" sz="1600" b="1"/>
        </a:p>
      </xdr:txBody>
    </xdr:sp>
    <xdr:clientData/>
  </xdr:twoCellAnchor>
  <xdr:twoCellAnchor>
    <xdr:from>
      <xdr:col>1</xdr:col>
      <xdr:colOff>187197</xdr:colOff>
      <xdr:row>2</xdr:row>
      <xdr:rowOff>89461</xdr:rowOff>
    </xdr:from>
    <xdr:to>
      <xdr:col>1</xdr:col>
      <xdr:colOff>481606</xdr:colOff>
      <xdr:row>2</xdr:row>
      <xdr:rowOff>366551</xdr:rowOff>
    </xdr:to>
    <xdr:sp macro="" textlink="">
      <xdr:nvSpPr>
        <xdr:cNvPr id="3" name="正方形/長方形 2">
          <a:extLst>
            <a:ext uri="{FF2B5EF4-FFF2-40B4-BE49-F238E27FC236}">
              <a16:creationId xmlns:a16="http://schemas.microsoft.com/office/drawing/2014/main" id="{4E83DD7F-B3FE-4D52-A347-744089C88EFF}"/>
            </a:ext>
          </a:extLst>
        </xdr:cNvPr>
        <xdr:cNvSpPr/>
      </xdr:nvSpPr>
      <xdr:spPr>
        <a:xfrm>
          <a:off x="874491" y="873873"/>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2</a:t>
          </a:r>
          <a:endParaRPr kumimoji="1" lang="ja-JP" altLang="en-US" sz="1600" b="1"/>
        </a:p>
      </xdr:txBody>
    </xdr:sp>
    <xdr:clientData/>
  </xdr:twoCellAnchor>
  <xdr:twoCellAnchor>
    <xdr:from>
      <xdr:col>1</xdr:col>
      <xdr:colOff>187197</xdr:colOff>
      <xdr:row>3</xdr:row>
      <xdr:rowOff>126065</xdr:rowOff>
    </xdr:from>
    <xdr:to>
      <xdr:col>1</xdr:col>
      <xdr:colOff>481606</xdr:colOff>
      <xdr:row>3</xdr:row>
      <xdr:rowOff>403155</xdr:rowOff>
    </xdr:to>
    <xdr:sp macro="" textlink="">
      <xdr:nvSpPr>
        <xdr:cNvPr id="4" name="正方形/長方形 3">
          <a:extLst>
            <a:ext uri="{FF2B5EF4-FFF2-40B4-BE49-F238E27FC236}">
              <a16:creationId xmlns:a16="http://schemas.microsoft.com/office/drawing/2014/main" id="{A35E79A6-512D-4FB0-AAF6-70E0D18ADB40}"/>
            </a:ext>
          </a:extLst>
        </xdr:cNvPr>
        <xdr:cNvSpPr/>
      </xdr:nvSpPr>
      <xdr:spPr>
        <a:xfrm>
          <a:off x="874491" y="1717300"/>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3</a:t>
          </a:r>
          <a:endParaRPr kumimoji="1" lang="ja-JP" altLang="en-US" sz="1600" b="1"/>
        </a:p>
      </xdr:txBody>
    </xdr:sp>
    <xdr:clientData/>
  </xdr:twoCellAnchor>
  <xdr:twoCellAnchor>
    <xdr:from>
      <xdr:col>1</xdr:col>
      <xdr:colOff>187197</xdr:colOff>
      <xdr:row>4</xdr:row>
      <xdr:rowOff>85725</xdr:rowOff>
    </xdr:from>
    <xdr:to>
      <xdr:col>1</xdr:col>
      <xdr:colOff>481606</xdr:colOff>
      <xdr:row>4</xdr:row>
      <xdr:rowOff>362815</xdr:rowOff>
    </xdr:to>
    <xdr:sp macro="" textlink="">
      <xdr:nvSpPr>
        <xdr:cNvPr id="5" name="正方形/長方形 4">
          <a:extLst>
            <a:ext uri="{FF2B5EF4-FFF2-40B4-BE49-F238E27FC236}">
              <a16:creationId xmlns:a16="http://schemas.microsoft.com/office/drawing/2014/main" id="{A2AA2488-2B2E-4FAC-BEFF-A16B4B59416D}"/>
            </a:ext>
          </a:extLst>
        </xdr:cNvPr>
        <xdr:cNvSpPr/>
      </xdr:nvSpPr>
      <xdr:spPr>
        <a:xfrm>
          <a:off x="874491" y="3619313"/>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4</a:t>
          </a:r>
          <a:endParaRPr kumimoji="1" lang="ja-JP" altLang="en-US" sz="1600" b="1"/>
        </a:p>
      </xdr:txBody>
    </xdr:sp>
    <xdr:clientData/>
  </xdr:twoCellAnchor>
  <xdr:twoCellAnchor>
    <xdr:from>
      <xdr:col>1</xdr:col>
      <xdr:colOff>187197</xdr:colOff>
      <xdr:row>5</xdr:row>
      <xdr:rowOff>101226</xdr:rowOff>
    </xdr:from>
    <xdr:to>
      <xdr:col>1</xdr:col>
      <xdr:colOff>481606</xdr:colOff>
      <xdr:row>5</xdr:row>
      <xdr:rowOff>378316</xdr:rowOff>
    </xdr:to>
    <xdr:sp macro="" textlink="">
      <xdr:nvSpPr>
        <xdr:cNvPr id="6" name="正方形/長方形 5">
          <a:extLst>
            <a:ext uri="{FF2B5EF4-FFF2-40B4-BE49-F238E27FC236}">
              <a16:creationId xmlns:a16="http://schemas.microsoft.com/office/drawing/2014/main" id="{2EA0F639-347E-4303-B380-5A51CAB10861}"/>
            </a:ext>
          </a:extLst>
        </xdr:cNvPr>
        <xdr:cNvSpPr/>
      </xdr:nvSpPr>
      <xdr:spPr>
        <a:xfrm>
          <a:off x="874491" y="4075579"/>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5</a:t>
          </a:r>
          <a:endParaRPr kumimoji="1" lang="ja-JP" altLang="en-US" sz="1600" b="1"/>
        </a:p>
      </xdr:txBody>
    </xdr:sp>
    <xdr:clientData/>
  </xdr:twoCellAnchor>
  <xdr:twoCellAnchor>
    <xdr:from>
      <xdr:col>1</xdr:col>
      <xdr:colOff>187197</xdr:colOff>
      <xdr:row>6</xdr:row>
      <xdr:rowOff>57150</xdr:rowOff>
    </xdr:from>
    <xdr:to>
      <xdr:col>1</xdr:col>
      <xdr:colOff>481606</xdr:colOff>
      <xdr:row>6</xdr:row>
      <xdr:rowOff>334240</xdr:rowOff>
    </xdr:to>
    <xdr:sp macro="" textlink="">
      <xdr:nvSpPr>
        <xdr:cNvPr id="7" name="正方形/長方形 6">
          <a:extLst>
            <a:ext uri="{FF2B5EF4-FFF2-40B4-BE49-F238E27FC236}">
              <a16:creationId xmlns:a16="http://schemas.microsoft.com/office/drawing/2014/main" id="{85FCECBF-9389-4F74-8663-6323B9FA98D1}"/>
            </a:ext>
          </a:extLst>
        </xdr:cNvPr>
        <xdr:cNvSpPr/>
      </xdr:nvSpPr>
      <xdr:spPr>
        <a:xfrm>
          <a:off x="874491" y="5906621"/>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6</a:t>
          </a:r>
          <a:endParaRPr kumimoji="1" lang="ja-JP" altLang="en-US" sz="1600" b="1"/>
        </a:p>
      </xdr:txBody>
    </xdr:sp>
    <xdr:clientData/>
  </xdr:twoCellAnchor>
  <xdr:twoCellAnchor>
    <xdr:from>
      <xdr:col>1</xdr:col>
      <xdr:colOff>187197</xdr:colOff>
      <xdr:row>7</xdr:row>
      <xdr:rowOff>130175</xdr:rowOff>
    </xdr:from>
    <xdr:to>
      <xdr:col>1</xdr:col>
      <xdr:colOff>481606</xdr:colOff>
      <xdr:row>7</xdr:row>
      <xdr:rowOff>407265</xdr:rowOff>
    </xdr:to>
    <xdr:sp macro="" textlink="">
      <xdr:nvSpPr>
        <xdr:cNvPr id="8" name="正方形/長方形 7">
          <a:extLst>
            <a:ext uri="{FF2B5EF4-FFF2-40B4-BE49-F238E27FC236}">
              <a16:creationId xmlns:a16="http://schemas.microsoft.com/office/drawing/2014/main" id="{42141416-1077-408B-BFC3-7EAD5D9073F5}"/>
            </a:ext>
          </a:extLst>
        </xdr:cNvPr>
        <xdr:cNvSpPr/>
      </xdr:nvSpPr>
      <xdr:spPr>
        <a:xfrm>
          <a:off x="874491" y="6383057"/>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7</a:t>
          </a:r>
          <a:endParaRPr kumimoji="1" lang="ja-JP" altLang="en-US" sz="1600" b="1"/>
        </a:p>
      </xdr:txBody>
    </xdr:sp>
    <xdr:clientData/>
  </xdr:twoCellAnchor>
  <xdr:twoCellAnchor>
    <xdr:from>
      <xdr:col>1</xdr:col>
      <xdr:colOff>187197</xdr:colOff>
      <xdr:row>8</xdr:row>
      <xdr:rowOff>95250</xdr:rowOff>
    </xdr:from>
    <xdr:to>
      <xdr:col>1</xdr:col>
      <xdr:colOff>481606</xdr:colOff>
      <xdr:row>8</xdr:row>
      <xdr:rowOff>372340</xdr:rowOff>
    </xdr:to>
    <xdr:sp macro="" textlink="">
      <xdr:nvSpPr>
        <xdr:cNvPr id="9" name="正方形/長方形 8">
          <a:extLst>
            <a:ext uri="{FF2B5EF4-FFF2-40B4-BE49-F238E27FC236}">
              <a16:creationId xmlns:a16="http://schemas.microsoft.com/office/drawing/2014/main" id="{70B9D38E-B071-4E5E-B431-8280722A9A25}"/>
            </a:ext>
          </a:extLst>
        </xdr:cNvPr>
        <xdr:cNvSpPr/>
      </xdr:nvSpPr>
      <xdr:spPr>
        <a:xfrm>
          <a:off x="874491" y="7498603"/>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8</a:t>
          </a:r>
          <a:endParaRPr kumimoji="1" lang="ja-JP" altLang="en-US" sz="1600" b="1"/>
        </a:p>
      </xdr:txBody>
    </xdr:sp>
    <xdr:clientData/>
  </xdr:twoCellAnchor>
  <xdr:twoCellAnchor>
    <xdr:from>
      <xdr:col>1</xdr:col>
      <xdr:colOff>129614</xdr:colOff>
      <xdr:row>10</xdr:row>
      <xdr:rowOff>58458</xdr:rowOff>
    </xdr:from>
    <xdr:to>
      <xdr:col>1</xdr:col>
      <xdr:colOff>539189</xdr:colOff>
      <xdr:row>10</xdr:row>
      <xdr:rowOff>335548</xdr:rowOff>
    </xdr:to>
    <xdr:sp macro="" textlink="">
      <xdr:nvSpPr>
        <xdr:cNvPr id="11" name="正方形/長方形 10">
          <a:extLst>
            <a:ext uri="{FF2B5EF4-FFF2-40B4-BE49-F238E27FC236}">
              <a16:creationId xmlns:a16="http://schemas.microsoft.com/office/drawing/2014/main" id="{BB253599-0821-4EBB-AF5F-2F20D109FCC5}"/>
            </a:ext>
          </a:extLst>
        </xdr:cNvPr>
        <xdr:cNvSpPr/>
      </xdr:nvSpPr>
      <xdr:spPr>
        <a:xfrm>
          <a:off x="816908" y="9180046"/>
          <a:ext cx="409575"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10</a:t>
          </a:r>
        </a:p>
      </xdr:txBody>
    </xdr:sp>
    <xdr:clientData/>
  </xdr:twoCellAnchor>
  <xdr:twoCellAnchor>
    <xdr:from>
      <xdr:col>1</xdr:col>
      <xdr:colOff>139139</xdr:colOff>
      <xdr:row>11</xdr:row>
      <xdr:rowOff>99918</xdr:rowOff>
    </xdr:from>
    <xdr:to>
      <xdr:col>1</xdr:col>
      <xdr:colOff>529664</xdr:colOff>
      <xdr:row>11</xdr:row>
      <xdr:rowOff>385668</xdr:rowOff>
    </xdr:to>
    <xdr:sp macro="" textlink="">
      <xdr:nvSpPr>
        <xdr:cNvPr id="14" name="正方形/長方形 13">
          <a:extLst>
            <a:ext uri="{FF2B5EF4-FFF2-40B4-BE49-F238E27FC236}">
              <a16:creationId xmlns:a16="http://schemas.microsoft.com/office/drawing/2014/main" id="{67FCB96C-706B-4EEE-8BE3-C729A6D21460}"/>
            </a:ext>
          </a:extLst>
        </xdr:cNvPr>
        <xdr:cNvSpPr/>
      </xdr:nvSpPr>
      <xdr:spPr>
        <a:xfrm>
          <a:off x="826433" y="10065683"/>
          <a:ext cx="390525" cy="2857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11</a:t>
          </a:r>
        </a:p>
      </xdr:txBody>
    </xdr:sp>
    <xdr:clientData/>
  </xdr:twoCellAnchor>
  <xdr:twoCellAnchor>
    <xdr:from>
      <xdr:col>1</xdr:col>
      <xdr:colOff>187197</xdr:colOff>
      <xdr:row>9</xdr:row>
      <xdr:rowOff>107389</xdr:rowOff>
    </xdr:from>
    <xdr:to>
      <xdr:col>1</xdr:col>
      <xdr:colOff>481606</xdr:colOff>
      <xdr:row>9</xdr:row>
      <xdr:rowOff>384479</xdr:rowOff>
    </xdr:to>
    <xdr:sp macro="" textlink="">
      <xdr:nvSpPr>
        <xdr:cNvPr id="15" name="正方形/長方形 14">
          <a:extLst>
            <a:ext uri="{FF2B5EF4-FFF2-40B4-BE49-F238E27FC236}">
              <a16:creationId xmlns:a16="http://schemas.microsoft.com/office/drawing/2014/main" id="{944511EF-3A4B-4848-8DD2-1649EF00A46D}"/>
            </a:ext>
          </a:extLst>
        </xdr:cNvPr>
        <xdr:cNvSpPr/>
      </xdr:nvSpPr>
      <xdr:spPr>
        <a:xfrm>
          <a:off x="874491" y="8063565"/>
          <a:ext cx="294409" cy="27709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1"/>
            <a:t>9</a:t>
          </a:r>
        </a:p>
      </xdr:txBody>
    </xdr:sp>
    <xdr:clientData/>
  </xdr:twoCellAnchor>
  <xdr:twoCellAnchor>
    <xdr:from>
      <xdr:col>2</xdr:col>
      <xdr:colOff>2054412</xdr:colOff>
      <xdr:row>9</xdr:row>
      <xdr:rowOff>37353</xdr:rowOff>
    </xdr:from>
    <xdr:to>
      <xdr:col>2</xdr:col>
      <xdr:colOff>2248647</xdr:colOff>
      <xdr:row>9</xdr:row>
      <xdr:rowOff>220162</xdr:rowOff>
    </xdr:to>
    <xdr:sp macro="" textlink="">
      <xdr:nvSpPr>
        <xdr:cNvPr id="13" name="正方形/長方形 12">
          <a:extLst>
            <a:ext uri="{FF2B5EF4-FFF2-40B4-BE49-F238E27FC236}">
              <a16:creationId xmlns:a16="http://schemas.microsoft.com/office/drawing/2014/main" id="{E6D30EC9-0326-4EAA-B73A-B73713B66364}"/>
            </a:ext>
          </a:extLst>
        </xdr:cNvPr>
        <xdr:cNvSpPr/>
      </xdr:nvSpPr>
      <xdr:spPr>
        <a:xfrm>
          <a:off x="3429000" y="7993529"/>
          <a:ext cx="194235" cy="182809"/>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600" b="0">
              <a:solidFill>
                <a:sysClr val="windowText" lastClr="000000"/>
              </a:solidFill>
            </a:rPr>
            <a:t>7</a:t>
          </a:r>
          <a:endParaRPr kumimoji="1" lang="ja-JP" altLang="en-US" sz="1600" b="0">
            <a:solidFill>
              <a:sysClr val="windowText" lastClr="000000"/>
            </a:solidFill>
          </a:endParaRP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5FE23-3390-43B4-8374-5D34E8E489AD}">
  <sheetPr>
    <tabColor theme="2"/>
    <pageSetUpPr fitToPage="1"/>
  </sheetPr>
  <dimension ref="A1:X69"/>
  <sheetViews>
    <sheetView showGridLines="0" tabSelected="1" zoomScale="55" zoomScaleNormal="55" zoomScaleSheetLayoutView="94" zoomScalePageLayoutView="55" workbookViewId="0"/>
  </sheetViews>
  <sheetFormatPr defaultColWidth="13" defaultRowHeight="49" customHeight="1" outlineLevelCol="1"/>
  <cols>
    <col min="1" max="1" width="3.83203125" style="49" customWidth="1"/>
    <col min="2" max="2" width="6.08203125" style="49" bestFit="1" customWidth="1"/>
    <col min="3" max="3" width="5.58203125" style="49" customWidth="1"/>
    <col min="4" max="4" width="22.08203125" style="49" customWidth="1"/>
    <col min="5" max="5" width="21" style="49" customWidth="1"/>
    <col min="6" max="6" width="22.5" style="49" customWidth="1"/>
    <col min="7" max="7" width="14.08203125" style="51" customWidth="1"/>
    <col min="8" max="8" width="20.58203125" style="52" customWidth="1"/>
    <col min="9" max="9" width="21.33203125" style="49" customWidth="1"/>
    <col min="10" max="10" width="23.08203125" style="52" customWidth="1"/>
    <col min="11" max="11" width="20.58203125" style="343" customWidth="1"/>
    <col min="12" max="12" width="25.83203125" style="49" customWidth="1"/>
    <col min="13" max="13" width="3.33203125" style="49" customWidth="1"/>
    <col min="14" max="14" width="3.5" style="49" customWidth="1"/>
    <col min="15" max="17" width="16.83203125" style="49" customWidth="1"/>
    <col min="18" max="18" width="12.58203125" style="49" customWidth="1"/>
    <col min="19" max="19" width="14.08203125" style="118" hidden="1" customWidth="1"/>
    <col min="20" max="20" width="60.58203125" style="118" hidden="1" customWidth="1" outlineLevel="1"/>
    <col min="21" max="21" width="40.08203125" style="118" hidden="1" customWidth="1" outlineLevel="1"/>
    <col min="22" max="22" width="20.58203125" style="118" customWidth="1" collapsed="1"/>
    <col min="23" max="23" width="20.58203125" style="118" customWidth="1"/>
    <col min="24" max="24" width="13" style="118"/>
    <col min="25" max="16384" width="13" style="49"/>
  </cols>
  <sheetData>
    <row r="1" spans="1:24" s="118" customFormat="1" ht="29.15" customHeight="1">
      <c r="B1" s="400" t="s">
        <v>0</v>
      </c>
      <c r="C1" s="400"/>
      <c r="D1" s="400"/>
      <c r="E1" s="400"/>
      <c r="F1" s="400"/>
      <c r="G1" s="400"/>
      <c r="H1" s="400"/>
      <c r="I1" s="400"/>
      <c r="J1" s="400"/>
      <c r="K1" s="400"/>
      <c r="L1" s="400"/>
      <c r="M1" s="400"/>
    </row>
    <row r="2" spans="1:24" s="118" customFormat="1" ht="12.75" customHeight="1">
      <c r="B2" s="119"/>
      <c r="C2" s="119"/>
      <c r="D2" s="119"/>
      <c r="E2" s="119"/>
      <c r="F2" s="119"/>
      <c r="G2" s="119"/>
      <c r="H2" s="119"/>
      <c r="I2" s="119"/>
      <c r="J2" s="119"/>
      <c r="K2" s="329"/>
      <c r="L2" s="119"/>
      <c r="M2" s="119"/>
    </row>
    <row r="3" spans="1:24" s="118" customFormat="1" ht="29.15" customHeight="1" thickBot="1">
      <c r="B3" s="120" t="s">
        <v>1</v>
      </c>
      <c r="C3" s="121"/>
      <c r="D3" s="121"/>
      <c r="E3" s="121"/>
      <c r="F3" s="121"/>
      <c r="G3" s="121"/>
      <c r="H3" s="121"/>
      <c r="I3" s="121"/>
      <c r="J3" s="121"/>
      <c r="K3" s="330"/>
      <c r="L3" s="121"/>
      <c r="M3" s="121"/>
    </row>
    <row r="4" spans="1:24" s="118" customFormat="1" ht="19.5">
      <c r="B4" s="122"/>
      <c r="C4" s="123"/>
      <c r="D4" s="123"/>
      <c r="E4" s="123"/>
      <c r="F4" s="123"/>
      <c r="G4" s="124"/>
      <c r="H4" s="125"/>
      <c r="I4" s="123"/>
      <c r="J4" s="125"/>
      <c r="K4" s="331"/>
      <c r="L4" s="125"/>
      <c r="M4" s="126"/>
      <c r="T4" s="127" t="s">
        <v>2</v>
      </c>
    </row>
    <row r="5" spans="1:24" ht="42.65" customHeight="1">
      <c r="A5" s="118"/>
      <c r="B5" s="128" t="s">
        <v>3</v>
      </c>
      <c r="C5" s="401" t="s">
        <v>4</v>
      </c>
      <c r="D5" s="401"/>
      <c r="E5" s="402"/>
      <c r="F5" s="402"/>
      <c r="G5" s="402"/>
      <c r="H5" s="402"/>
      <c r="I5" s="140" t="s">
        <v>5</v>
      </c>
      <c r="J5" s="95"/>
      <c r="K5" s="332" t="s">
        <v>6</v>
      </c>
      <c r="L5" s="344" t="s">
        <v>7</v>
      </c>
      <c r="M5" s="149"/>
      <c r="N5" s="118"/>
      <c r="O5" s="118"/>
      <c r="P5" s="118"/>
      <c r="Q5" s="118"/>
      <c r="R5" s="118"/>
      <c r="T5" s="152" t="s">
        <v>8</v>
      </c>
      <c r="U5" s="141"/>
    </row>
    <row r="6" spans="1:24" ht="42.65" customHeight="1">
      <c r="A6" s="118"/>
      <c r="B6" s="128"/>
      <c r="C6" s="403" t="s">
        <v>9</v>
      </c>
      <c r="D6" s="404"/>
      <c r="E6" s="402"/>
      <c r="F6" s="402"/>
      <c r="G6" s="402"/>
      <c r="H6" s="402"/>
      <c r="I6" s="140" t="s">
        <v>10</v>
      </c>
      <c r="J6" s="95"/>
      <c r="K6" s="332" t="s">
        <v>11</v>
      </c>
      <c r="L6" s="358"/>
      <c r="M6" s="149"/>
      <c r="N6" s="118"/>
      <c r="O6" s="118"/>
      <c r="P6" s="118"/>
      <c r="Q6" s="118"/>
      <c r="R6" s="118"/>
      <c r="T6" s="383" t="s">
        <v>12</v>
      </c>
      <c r="U6" s="383"/>
    </row>
    <row r="7" spans="1:24" ht="42.65" hidden="1" customHeight="1">
      <c r="A7" s="118"/>
      <c r="B7" s="128"/>
      <c r="C7" s="129"/>
      <c r="D7" s="129"/>
      <c r="E7" s="130"/>
      <c r="F7" s="130"/>
      <c r="G7" s="131"/>
      <c r="H7" s="118"/>
      <c r="I7" s="118"/>
      <c r="J7" s="132"/>
      <c r="K7" s="333" t="s">
        <v>13</v>
      </c>
      <c r="L7" s="354">
        <v>1</v>
      </c>
      <c r="M7" s="149"/>
      <c r="N7" s="118"/>
      <c r="O7" s="118"/>
      <c r="P7" s="118"/>
      <c r="Q7" s="118"/>
      <c r="R7" s="118"/>
    </row>
    <row r="8" spans="1:24" ht="42.65" customHeight="1">
      <c r="A8" s="118"/>
      <c r="B8" s="128"/>
      <c r="C8" s="130"/>
      <c r="D8" s="130"/>
      <c r="E8" s="130"/>
      <c r="F8" s="130"/>
      <c r="G8" s="131"/>
      <c r="H8" s="118"/>
      <c r="I8" s="118"/>
      <c r="J8" s="133"/>
      <c r="K8" s="334" t="s">
        <v>14</v>
      </c>
      <c r="L8" s="35">
        <v>0.5</v>
      </c>
      <c r="M8" s="149"/>
      <c r="N8" s="118"/>
      <c r="O8" s="118"/>
      <c r="P8" s="118"/>
      <c r="Q8" s="118"/>
      <c r="R8" s="118"/>
    </row>
    <row r="9" spans="1:24" ht="13.5" customHeight="1" thickBot="1">
      <c r="A9" s="118"/>
      <c r="B9" s="134"/>
      <c r="C9" s="135"/>
      <c r="D9" s="135"/>
      <c r="E9" s="135"/>
      <c r="F9" s="135"/>
      <c r="G9" s="136"/>
      <c r="H9" s="137"/>
      <c r="I9" s="135"/>
      <c r="J9" s="137"/>
      <c r="K9" s="335"/>
      <c r="L9" s="135"/>
      <c r="M9" s="150"/>
      <c r="N9" s="118"/>
      <c r="O9" s="387" t="s">
        <v>15</v>
      </c>
      <c r="P9" s="388"/>
      <c r="Q9" s="388"/>
      <c r="R9" s="389"/>
    </row>
    <row r="10" spans="1:24" ht="13.5" customHeight="1" thickBot="1">
      <c r="A10" s="118"/>
      <c r="B10" s="118"/>
      <c r="C10" s="118"/>
      <c r="D10" s="123"/>
      <c r="E10" s="118"/>
      <c r="F10" s="118"/>
      <c r="G10" s="138"/>
      <c r="H10" s="139"/>
      <c r="I10" s="118"/>
      <c r="J10" s="139"/>
      <c r="K10" s="336"/>
      <c r="L10" s="118"/>
      <c r="M10" s="143"/>
      <c r="N10" s="144"/>
      <c r="O10" s="390"/>
      <c r="P10" s="391"/>
      <c r="Q10" s="391"/>
      <c r="R10" s="392"/>
    </row>
    <row r="11" spans="1:24" ht="13.5" customHeight="1">
      <c r="A11" s="118"/>
      <c r="B11" s="122"/>
      <c r="C11" s="123"/>
      <c r="D11" s="123"/>
      <c r="E11" s="123"/>
      <c r="F11" s="123"/>
      <c r="G11" s="123"/>
      <c r="H11" s="124"/>
      <c r="I11" s="125"/>
      <c r="J11" s="123"/>
      <c r="K11" s="331"/>
      <c r="L11" s="123"/>
      <c r="M11" s="126"/>
      <c r="N11" s="145"/>
      <c r="O11" s="393"/>
      <c r="P11" s="394"/>
      <c r="Q11" s="394"/>
      <c r="R11" s="395"/>
    </row>
    <row r="12" spans="1:24" ht="42" customHeight="1">
      <c r="A12" s="118"/>
      <c r="B12" s="156" t="s">
        <v>16</v>
      </c>
      <c r="C12" s="157" t="s">
        <v>17</v>
      </c>
      <c r="D12" s="158" t="s">
        <v>18</v>
      </c>
      <c r="E12" s="157" t="s">
        <v>19</v>
      </c>
      <c r="F12" s="141" t="s">
        <v>20</v>
      </c>
      <c r="G12" s="159" t="s">
        <v>21</v>
      </c>
      <c r="H12" s="160" t="s">
        <v>22</v>
      </c>
      <c r="I12" s="161" t="s">
        <v>23</v>
      </c>
      <c r="J12" s="162" t="s">
        <v>24</v>
      </c>
      <c r="K12" s="163" t="s">
        <v>25</v>
      </c>
      <c r="L12" s="157" t="s">
        <v>26</v>
      </c>
      <c r="M12" s="149"/>
      <c r="N12" s="151"/>
      <c r="O12" s="141" t="s">
        <v>27</v>
      </c>
      <c r="P12" s="141" t="s">
        <v>28</v>
      </c>
      <c r="Q12" s="141" t="s">
        <v>29</v>
      </c>
      <c r="R12" s="142" t="s">
        <v>30</v>
      </c>
      <c r="S12" s="60" t="s">
        <v>31</v>
      </c>
    </row>
    <row r="13" spans="1:24" ht="30.75" customHeight="1">
      <c r="B13" s="50"/>
      <c r="C13" s="53">
        <v>1</v>
      </c>
      <c r="D13" s="96"/>
      <c r="E13" s="57"/>
      <c r="F13" s="57"/>
      <c r="G13" s="57"/>
      <c r="H13" s="97">
        <v>0</v>
      </c>
      <c r="I13" s="98">
        <v>0</v>
      </c>
      <c r="J13" s="57"/>
      <c r="K13" s="54">
        <f>H13-I13</f>
        <v>0</v>
      </c>
      <c r="L13" s="345"/>
      <c r="M13" s="324"/>
      <c r="O13" s="100"/>
      <c r="P13" s="100"/>
      <c r="Q13" s="100"/>
      <c r="R13" s="325" t="str">
        <f t="shared" ref="R13" si="0">IF($O13="","",IF($O13&lt;$J$5,"事前着手",""))</f>
        <v/>
      </c>
      <c r="S13" s="359" t="e">
        <f>H53/H35</f>
        <v>#DIV/0!</v>
      </c>
      <c r="T13" s="49"/>
      <c r="U13" s="49"/>
      <c r="V13" s="49"/>
      <c r="W13" s="49"/>
      <c r="X13" s="49"/>
    </row>
    <row r="14" spans="1:24" ht="30.75" customHeight="1">
      <c r="B14" s="50"/>
      <c r="C14" s="53">
        <v>2</v>
      </c>
      <c r="D14" s="96"/>
      <c r="E14" s="57"/>
      <c r="F14" s="57"/>
      <c r="G14" s="57"/>
      <c r="H14" s="97">
        <v>0</v>
      </c>
      <c r="I14" s="98">
        <v>0</v>
      </c>
      <c r="J14" s="57"/>
      <c r="K14" s="54">
        <f t="shared" ref="K14:K15" si="1">H14-I14</f>
        <v>0</v>
      </c>
      <c r="L14" s="345"/>
      <c r="M14" s="324"/>
      <c r="O14" s="100"/>
      <c r="P14" s="100"/>
      <c r="Q14" s="100"/>
      <c r="R14" s="325" t="str">
        <f t="shared" ref="R14:R22" si="2">IF($O14="","",IF($O14&lt;$J$5,"事前着手",""))</f>
        <v/>
      </c>
      <c r="S14" s="49"/>
      <c r="T14" s="49"/>
      <c r="U14" s="49"/>
      <c r="V14" s="49"/>
      <c r="W14" s="49"/>
      <c r="X14" s="49"/>
    </row>
    <row r="15" spans="1:24" ht="30.75" customHeight="1">
      <c r="B15" s="50"/>
      <c r="C15" s="53">
        <v>3</v>
      </c>
      <c r="D15" s="96"/>
      <c r="E15" s="57"/>
      <c r="F15" s="57"/>
      <c r="G15" s="57"/>
      <c r="H15" s="97">
        <v>0</v>
      </c>
      <c r="I15" s="97">
        <v>0</v>
      </c>
      <c r="J15" s="57"/>
      <c r="K15" s="54">
        <f t="shared" si="1"/>
        <v>0</v>
      </c>
      <c r="L15" s="345"/>
      <c r="M15" s="324"/>
      <c r="O15" s="100"/>
      <c r="P15" s="100"/>
      <c r="Q15" s="100"/>
      <c r="R15" s="325" t="str">
        <f t="shared" si="2"/>
        <v/>
      </c>
      <c r="S15" s="49" t="e" cm="1">
        <f t="array" ref="S15">IF(K35&lt;L6,_xlfn.IFS(S13&gt;=1.2,K35/2,AND(S13&gt;= 1.1, S13&lt;1.2),K35/2-(K35/2-50000000)/2,S13&lt;1.1,50000000), _xlfn.IFS(S13&gt;=1.2,L6/2,AND(S13&gt;= 1.1, S13&lt;1.2),L6/2-(L6/2-50000000)/2,S13&lt;1.1,50000000))</f>
        <v>#DIV/0!</v>
      </c>
      <c r="T15" s="49"/>
      <c r="U15" s="49"/>
      <c r="V15" s="49"/>
      <c r="W15" s="49"/>
      <c r="X15" s="49"/>
    </row>
    <row r="16" spans="1:24" ht="30.75" customHeight="1">
      <c r="B16" s="50"/>
      <c r="C16" s="53">
        <v>4</v>
      </c>
      <c r="D16" s="96"/>
      <c r="E16" s="57"/>
      <c r="F16" s="57"/>
      <c r="G16" s="57"/>
      <c r="H16" s="97">
        <v>0</v>
      </c>
      <c r="I16" s="98">
        <v>0</v>
      </c>
      <c r="J16" s="57"/>
      <c r="K16" s="54">
        <f>H16-I16</f>
        <v>0</v>
      </c>
      <c r="L16" s="345"/>
      <c r="M16" s="324"/>
      <c r="O16" s="100"/>
      <c r="P16" s="100"/>
      <c r="Q16" s="100"/>
      <c r="R16" s="325" t="str">
        <f t="shared" si="2"/>
        <v/>
      </c>
      <c r="S16" s="49"/>
      <c r="T16" s="49"/>
      <c r="U16" s="49"/>
      <c r="V16" s="49"/>
      <c r="W16" s="49"/>
      <c r="X16" s="49"/>
    </row>
    <row r="17" spans="1:24" ht="30.75" customHeight="1">
      <c r="B17" s="50"/>
      <c r="C17" s="53">
        <v>5</v>
      </c>
      <c r="D17" s="96"/>
      <c r="E17" s="57"/>
      <c r="F17" s="57"/>
      <c r="G17" s="57"/>
      <c r="H17" s="97">
        <v>0</v>
      </c>
      <c r="I17" s="98">
        <v>0</v>
      </c>
      <c r="J17" s="57"/>
      <c r="K17" s="54">
        <f>H17-I17</f>
        <v>0</v>
      </c>
      <c r="L17" s="57"/>
      <c r="M17" s="324"/>
      <c r="O17" s="100"/>
      <c r="P17" s="100"/>
      <c r="Q17" s="100"/>
      <c r="R17" s="325" t="str">
        <f t="shared" si="2"/>
        <v/>
      </c>
      <c r="S17" s="49"/>
      <c r="T17" s="49"/>
      <c r="U17" s="49"/>
      <c r="V17" s="49"/>
      <c r="W17" s="49"/>
      <c r="X17" s="49"/>
    </row>
    <row r="18" spans="1:24" ht="30.75" customHeight="1">
      <c r="B18" s="50"/>
      <c r="C18" s="53">
        <v>6</v>
      </c>
      <c r="D18" s="96"/>
      <c r="E18" s="57"/>
      <c r="F18" s="57"/>
      <c r="G18" s="57"/>
      <c r="H18" s="97">
        <v>0</v>
      </c>
      <c r="I18" s="98">
        <v>0</v>
      </c>
      <c r="J18" s="57"/>
      <c r="K18" s="54">
        <f>H18-I18</f>
        <v>0</v>
      </c>
      <c r="L18" s="345"/>
      <c r="M18" s="324"/>
      <c r="O18" s="100"/>
      <c r="P18" s="100"/>
      <c r="Q18" s="100"/>
      <c r="R18" s="325" t="str">
        <f t="shared" si="2"/>
        <v/>
      </c>
      <c r="S18" s="49"/>
      <c r="T18" s="49"/>
      <c r="U18" s="49"/>
      <c r="V18" s="49"/>
      <c r="W18" s="49"/>
      <c r="X18" s="49"/>
    </row>
    <row r="19" spans="1:24" ht="30.75" customHeight="1">
      <c r="B19" s="50"/>
      <c r="C19" s="53">
        <v>7</v>
      </c>
      <c r="D19" s="96"/>
      <c r="E19" s="57"/>
      <c r="F19" s="57"/>
      <c r="G19" s="57"/>
      <c r="H19" s="97">
        <v>0</v>
      </c>
      <c r="I19" s="98">
        <v>0</v>
      </c>
      <c r="J19" s="57"/>
      <c r="K19" s="54">
        <f t="shared" ref="K19:K22" si="3">H19-I19</f>
        <v>0</v>
      </c>
      <c r="L19" s="345"/>
      <c r="M19" s="324"/>
      <c r="O19" s="100"/>
      <c r="P19" s="100"/>
      <c r="Q19" s="100"/>
      <c r="R19" s="325" t="str">
        <f t="shared" si="2"/>
        <v/>
      </c>
      <c r="S19" s="49"/>
      <c r="T19" s="49"/>
      <c r="U19" s="49"/>
      <c r="V19" s="49"/>
      <c r="W19" s="49"/>
      <c r="X19" s="49"/>
    </row>
    <row r="20" spans="1:24" ht="30.75" customHeight="1">
      <c r="B20" s="50"/>
      <c r="C20" s="53">
        <v>8</v>
      </c>
      <c r="D20" s="96"/>
      <c r="E20" s="57"/>
      <c r="F20" s="57"/>
      <c r="G20" s="57"/>
      <c r="H20" s="97">
        <v>0</v>
      </c>
      <c r="I20" s="98">
        <v>0</v>
      </c>
      <c r="J20" s="57"/>
      <c r="K20" s="54">
        <f t="shared" si="3"/>
        <v>0</v>
      </c>
      <c r="L20" s="345"/>
      <c r="M20" s="324"/>
      <c r="O20" s="100"/>
      <c r="P20" s="100"/>
      <c r="Q20" s="100"/>
      <c r="R20" s="325" t="str">
        <f t="shared" si="2"/>
        <v/>
      </c>
      <c r="S20" s="49"/>
      <c r="T20" s="49"/>
      <c r="U20" s="49"/>
      <c r="V20" s="49"/>
      <c r="W20" s="49"/>
      <c r="X20" s="49"/>
    </row>
    <row r="21" spans="1:24" ht="30.75" customHeight="1">
      <c r="B21" s="50"/>
      <c r="C21" s="53">
        <v>9</v>
      </c>
      <c r="D21" s="96"/>
      <c r="E21" s="57"/>
      <c r="F21" s="57"/>
      <c r="G21" s="57"/>
      <c r="H21" s="97">
        <v>0</v>
      </c>
      <c r="I21" s="98">
        <v>0</v>
      </c>
      <c r="J21" s="57"/>
      <c r="K21" s="54">
        <f>H21-I21</f>
        <v>0</v>
      </c>
      <c r="L21" s="345"/>
      <c r="M21" s="324"/>
      <c r="O21" s="100"/>
      <c r="P21" s="100"/>
      <c r="Q21" s="100"/>
      <c r="R21" s="325" t="str">
        <f t="shared" si="2"/>
        <v/>
      </c>
      <c r="S21" s="49"/>
      <c r="T21" s="49"/>
      <c r="U21" s="49"/>
      <c r="V21" s="49"/>
      <c r="W21" s="49"/>
      <c r="X21" s="49"/>
    </row>
    <row r="22" spans="1:24" ht="30.75" customHeight="1">
      <c r="B22" s="50"/>
      <c r="C22" s="53">
        <v>10</v>
      </c>
      <c r="D22" s="96"/>
      <c r="E22" s="57"/>
      <c r="F22" s="57"/>
      <c r="G22" s="57"/>
      <c r="H22" s="97">
        <v>0</v>
      </c>
      <c r="I22" s="98">
        <v>0</v>
      </c>
      <c r="J22" s="57"/>
      <c r="K22" s="54">
        <f t="shared" si="3"/>
        <v>0</v>
      </c>
      <c r="L22" s="345"/>
      <c r="M22" s="324"/>
      <c r="O22" s="100"/>
      <c r="P22" s="100"/>
      <c r="Q22" s="100"/>
      <c r="R22" s="325" t="str">
        <f t="shared" si="2"/>
        <v/>
      </c>
      <c r="S22" s="49"/>
      <c r="T22" s="49"/>
      <c r="U22" s="49"/>
      <c r="V22" s="49"/>
      <c r="W22" s="49"/>
      <c r="X22" s="49"/>
    </row>
    <row r="23" spans="1:24" s="118" customFormat="1" ht="15" customHeight="1">
      <c r="B23" s="128"/>
      <c r="C23" s="164"/>
      <c r="D23" s="164"/>
      <c r="E23" s="164"/>
      <c r="F23" s="164"/>
      <c r="G23" s="164"/>
      <c r="H23" s="138"/>
      <c r="I23" s="139"/>
      <c r="K23" s="337"/>
      <c r="L23" s="164"/>
      <c r="M23" s="149"/>
    </row>
    <row r="24" spans="1:24" ht="38.25" customHeight="1">
      <c r="A24" s="118"/>
      <c r="B24" s="128"/>
      <c r="C24" s="164"/>
      <c r="D24" s="164"/>
      <c r="E24" s="164"/>
      <c r="F24" s="164"/>
      <c r="G24" s="164"/>
      <c r="H24" s="396" t="s">
        <v>32</v>
      </c>
      <c r="I24" s="396"/>
      <c r="J24" s="397"/>
      <c r="K24" s="338"/>
      <c r="L24" s="165"/>
      <c r="M24" s="149"/>
      <c r="N24" s="118"/>
      <c r="O24" s="118"/>
      <c r="P24" s="118"/>
      <c r="Q24" s="118"/>
      <c r="R24" s="118"/>
    </row>
    <row r="25" spans="1:24" ht="38.25" customHeight="1">
      <c r="A25" s="118"/>
      <c r="B25" s="128"/>
      <c r="C25" s="164"/>
      <c r="D25" s="164"/>
      <c r="E25" s="164"/>
      <c r="F25" s="164"/>
      <c r="G25" s="164"/>
      <c r="H25" s="398" t="s">
        <v>33</v>
      </c>
      <c r="I25" s="398"/>
      <c r="J25" s="399"/>
      <c r="K25" s="61">
        <f>MIN(ROUNDDOWN((SUM($K$13:$K$23)-$K$24)*1/9,0),ROUNDDOWN($L$6*$L$7*0.1,0),$K$24)</f>
        <v>0</v>
      </c>
      <c r="L25" s="166"/>
      <c r="M25" s="149"/>
      <c r="N25" s="118"/>
      <c r="O25" s="118"/>
      <c r="P25" s="118"/>
      <c r="Q25" s="118"/>
      <c r="R25" s="118"/>
    </row>
    <row r="26" spans="1:24" ht="19.5" customHeight="1">
      <c r="A26" s="118"/>
      <c r="B26" s="156"/>
      <c r="C26" s="408" t="s">
        <v>34</v>
      </c>
      <c r="D26" s="408"/>
      <c r="E26" s="167"/>
      <c r="F26" s="164"/>
      <c r="G26" s="168"/>
      <c r="H26" s="138"/>
      <c r="I26" s="169"/>
      <c r="J26" s="169"/>
      <c r="K26" s="339"/>
      <c r="L26" s="168"/>
      <c r="M26" s="149"/>
      <c r="N26" s="118"/>
      <c r="O26" s="118"/>
      <c r="P26" s="118"/>
      <c r="Q26" s="118"/>
      <c r="R26" s="118"/>
    </row>
    <row r="27" spans="1:24" ht="42.75" customHeight="1">
      <c r="A27" s="118"/>
      <c r="B27" s="156"/>
      <c r="C27" s="157" t="s">
        <v>17</v>
      </c>
      <c r="D27" s="158" t="s">
        <v>18</v>
      </c>
      <c r="E27" s="157" t="s">
        <v>35</v>
      </c>
      <c r="F27" s="141" t="s">
        <v>20</v>
      </c>
      <c r="G27" s="170" t="s">
        <v>36</v>
      </c>
      <c r="H27" s="160" t="s">
        <v>22</v>
      </c>
      <c r="I27" s="171" t="s">
        <v>23</v>
      </c>
      <c r="J27" s="162" t="s">
        <v>24</v>
      </c>
      <c r="K27" s="163" t="s">
        <v>25</v>
      </c>
      <c r="L27" s="157" t="s">
        <v>26</v>
      </c>
      <c r="M27" s="149"/>
      <c r="N27" s="118"/>
      <c r="O27" s="118"/>
      <c r="P27" s="118"/>
      <c r="Q27" s="118"/>
      <c r="R27" s="118"/>
    </row>
    <row r="28" spans="1:24" ht="30.75" customHeight="1">
      <c r="B28" s="50"/>
      <c r="C28" s="53">
        <v>1</v>
      </c>
      <c r="D28" s="96"/>
      <c r="E28" s="102"/>
      <c r="F28" s="96"/>
      <c r="G28" s="58"/>
      <c r="H28" s="101"/>
      <c r="I28" s="59">
        <f>H28</f>
        <v>0</v>
      </c>
      <c r="J28" s="57"/>
      <c r="K28" s="56"/>
      <c r="L28" s="57"/>
      <c r="M28" s="324"/>
      <c r="S28" s="49"/>
      <c r="T28" s="49"/>
      <c r="U28" s="49"/>
      <c r="V28" s="49"/>
      <c r="W28" s="49"/>
      <c r="X28" s="49"/>
    </row>
    <row r="29" spans="1:24" ht="30.75" customHeight="1">
      <c r="B29" s="50"/>
      <c r="C29" s="53">
        <v>2</v>
      </c>
      <c r="D29" s="96"/>
      <c r="E29" s="102"/>
      <c r="F29" s="96"/>
      <c r="G29" s="58"/>
      <c r="H29" s="101"/>
      <c r="I29" s="59">
        <f t="shared" ref="I29:I31" si="4">H29</f>
        <v>0</v>
      </c>
      <c r="J29" s="57"/>
      <c r="K29" s="56"/>
      <c r="L29" s="57"/>
      <c r="M29" s="324"/>
      <c r="S29" s="49"/>
      <c r="T29" s="49"/>
      <c r="U29" s="49"/>
      <c r="V29" s="49"/>
      <c r="W29" s="49"/>
      <c r="X29" s="49"/>
    </row>
    <row r="30" spans="1:24" ht="30.75" customHeight="1">
      <c r="B30" s="50"/>
      <c r="C30" s="53">
        <v>3</v>
      </c>
      <c r="D30" s="96"/>
      <c r="E30" s="102"/>
      <c r="F30" s="96"/>
      <c r="G30" s="58"/>
      <c r="H30" s="101"/>
      <c r="I30" s="59">
        <f t="shared" si="4"/>
        <v>0</v>
      </c>
      <c r="J30" s="57"/>
      <c r="K30" s="56"/>
      <c r="L30" s="57"/>
      <c r="M30" s="324"/>
      <c r="S30" s="49"/>
      <c r="T30" s="49"/>
      <c r="U30" s="49"/>
      <c r="V30" s="49"/>
      <c r="W30" s="49"/>
      <c r="X30" s="49"/>
    </row>
    <row r="31" spans="1:24" ht="30.75" customHeight="1">
      <c r="B31" s="50"/>
      <c r="C31" s="53">
        <v>4</v>
      </c>
      <c r="D31" s="96"/>
      <c r="E31" s="102"/>
      <c r="F31" s="96"/>
      <c r="G31" s="58"/>
      <c r="H31" s="101"/>
      <c r="I31" s="59">
        <f t="shared" si="4"/>
        <v>0</v>
      </c>
      <c r="J31" s="57"/>
      <c r="K31" s="56"/>
      <c r="L31" s="57"/>
      <c r="M31" s="324"/>
      <c r="S31" s="49"/>
      <c r="T31" s="49"/>
      <c r="U31" s="49"/>
      <c r="V31" s="49"/>
      <c r="W31" s="49"/>
      <c r="X31" s="49"/>
    </row>
    <row r="32" spans="1:24" ht="30.75" customHeight="1">
      <c r="B32" s="50"/>
      <c r="C32" s="53">
        <v>5</v>
      </c>
      <c r="D32" s="96"/>
      <c r="E32" s="102"/>
      <c r="F32" s="96"/>
      <c r="G32" s="58"/>
      <c r="H32" s="101"/>
      <c r="I32" s="59">
        <f>H32</f>
        <v>0</v>
      </c>
      <c r="J32" s="57"/>
      <c r="K32" s="56"/>
      <c r="L32" s="57"/>
      <c r="M32" s="324"/>
      <c r="S32" s="49"/>
      <c r="T32" s="49"/>
      <c r="U32" s="49"/>
      <c r="V32" s="49"/>
      <c r="W32" s="49"/>
      <c r="X32" s="49"/>
    </row>
    <row r="33" spans="1:24" ht="30.75" customHeight="1">
      <c r="B33" s="50"/>
      <c r="C33" s="53">
        <v>6</v>
      </c>
      <c r="D33" s="96"/>
      <c r="E33" s="102"/>
      <c r="F33" s="96"/>
      <c r="G33" s="58"/>
      <c r="H33" s="101"/>
      <c r="I33" s="59">
        <f t="shared" ref="I33" si="5">H33</f>
        <v>0</v>
      </c>
      <c r="J33" s="57"/>
      <c r="K33" s="56"/>
      <c r="L33" s="57"/>
      <c r="M33" s="324"/>
      <c r="S33" s="49"/>
      <c r="T33" s="49"/>
      <c r="U33" s="49"/>
      <c r="V33" s="49"/>
      <c r="W33" s="49"/>
      <c r="X33" s="49"/>
    </row>
    <row r="34" spans="1:24" s="118" customFormat="1" ht="15" customHeight="1">
      <c r="B34" s="128"/>
      <c r="H34" s="138"/>
      <c r="I34" s="139"/>
      <c r="K34" s="337"/>
      <c r="M34" s="149"/>
    </row>
    <row r="35" spans="1:24" s="60" customFormat="1" ht="38.25" customHeight="1">
      <c r="A35" s="153"/>
      <c r="B35" s="156"/>
      <c r="C35" s="153"/>
      <c r="D35" s="153"/>
      <c r="E35" s="153"/>
      <c r="F35" s="172"/>
      <c r="G35" s="172" t="s">
        <v>37</v>
      </c>
      <c r="H35" s="61">
        <f>SUM(H13:H34)</f>
        <v>0</v>
      </c>
      <c r="I35" s="61">
        <f>SUM(I13:I34)</f>
        <v>0</v>
      </c>
      <c r="J35" s="173" t="s">
        <v>38</v>
      </c>
      <c r="K35" s="61">
        <f>SUM(K13:K23)-(K24-K25)</f>
        <v>0</v>
      </c>
      <c r="L35" s="153" t="s">
        <v>39</v>
      </c>
      <c r="M35" s="155"/>
      <c r="N35" s="153"/>
      <c r="O35" s="153"/>
      <c r="P35" s="153"/>
      <c r="Q35" s="153"/>
      <c r="R35" s="153"/>
      <c r="S35" s="153"/>
      <c r="T35" s="153"/>
      <c r="U35" s="153"/>
      <c r="V35" s="153"/>
      <c r="W35" s="153"/>
      <c r="X35" s="153"/>
    </row>
    <row r="36" spans="1:24" ht="20" thickBot="1">
      <c r="A36" s="118"/>
      <c r="B36" s="134"/>
      <c r="C36" s="135"/>
      <c r="D36" s="135"/>
      <c r="E36" s="135"/>
      <c r="F36" s="135"/>
      <c r="G36" s="135"/>
      <c r="H36" s="136"/>
      <c r="I36" s="137"/>
      <c r="J36" s="135"/>
      <c r="K36" s="340"/>
      <c r="L36" s="135"/>
      <c r="M36" s="150"/>
      <c r="N36" s="118"/>
      <c r="O36" s="118"/>
      <c r="P36" s="118"/>
      <c r="Q36" s="118"/>
      <c r="R36" s="118"/>
    </row>
    <row r="37" spans="1:24" ht="15" customHeight="1" thickBot="1">
      <c r="A37" s="118"/>
      <c r="B37" s="118"/>
      <c r="C37" s="118"/>
      <c r="D37" s="118"/>
      <c r="E37" s="118"/>
      <c r="F37" s="118"/>
      <c r="G37" s="138"/>
      <c r="H37" s="139"/>
      <c r="I37" s="118"/>
      <c r="J37" s="139"/>
      <c r="K37" s="336"/>
      <c r="L37" s="118"/>
      <c r="M37" s="118"/>
      <c r="N37" s="118"/>
      <c r="O37" s="118"/>
      <c r="P37" s="118"/>
      <c r="Q37" s="118"/>
      <c r="R37" s="118"/>
    </row>
    <row r="38" spans="1:24" ht="19.5" hidden="1">
      <c r="A38" s="118"/>
      <c r="B38" s="409"/>
      <c r="C38" s="410"/>
      <c r="D38" s="410"/>
      <c r="E38" s="410"/>
      <c r="F38" s="410"/>
      <c r="G38" s="410"/>
      <c r="H38" s="410"/>
      <c r="I38" s="410"/>
      <c r="J38" s="410"/>
      <c r="K38" s="410"/>
      <c r="L38" s="410"/>
      <c r="M38" s="410"/>
      <c r="N38" s="118"/>
      <c r="O38" s="118"/>
      <c r="P38" s="118"/>
      <c r="Q38" s="118"/>
      <c r="R38" s="118"/>
    </row>
    <row r="39" spans="1:24" ht="19.5" hidden="1">
      <c r="A39" s="118"/>
      <c r="B39" s="410"/>
      <c r="C39" s="410"/>
      <c r="D39" s="410"/>
      <c r="E39" s="410"/>
      <c r="F39" s="410"/>
      <c r="G39" s="410"/>
      <c r="H39" s="410"/>
      <c r="I39" s="410"/>
      <c r="J39" s="410"/>
      <c r="K39" s="410"/>
      <c r="L39" s="410"/>
      <c r="M39" s="410"/>
      <c r="N39" s="118"/>
      <c r="O39" s="118"/>
      <c r="P39" s="118"/>
      <c r="Q39" s="118"/>
      <c r="R39" s="118"/>
    </row>
    <row r="40" spans="1:24" ht="20" hidden="1" thickBot="1">
      <c r="A40" s="118"/>
      <c r="B40" s="411"/>
      <c r="C40" s="411"/>
      <c r="D40" s="411"/>
      <c r="E40" s="411"/>
      <c r="F40" s="411"/>
      <c r="G40" s="411"/>
      <c r="H40" s="411"/>
      <c r="I40" s="411"/>
      <c r="J40" s="411"/>
      <c r="K40" s="411"/>
      <c r="L40" s="411"/>
      <c r="M40" s="411"/>
      <c r="N40" s="118"/>
      <c r="O40" s="118"/>
      <c r="P40" s="118"/>
      <c r="Q40" s="118"/>
      <c r="R40" s="118"/>
    </row>
    <row r="41" spans="1:24" ht="19.5">
      <c r="A41" s="118"/>
      <c r="B41" s="122"/>
      <c r="C41" s="123"/>
      <c r="D41" s="123"/>
      <c r="E41" s="123"/>
      <c r="F41" s="123"/>
      <c r="G41" s="123"/>
      <c r="H41" s="124"/>
      <c r="I41" s="123"/>
      <c r="J41" s="125"/>
      <c r="K41" s="341"/>
      <c r="L41" s="123"/>
      <c r="M41" s="126"/>
      <c r="N41" s="118"/>
      <c r="O41" s="118"/>
      <c r="P41" s="118"/>
      <c r="Q41" s="118"/>
      <c r="R41" s="118"/>
    </row>
    <row r="42" spans="1:24" ht="68.650000000000006" customHeight="1">
      <c r="A42" s="118"/>
      <c r="B42" s="128" t="s">
        <v>40</v>
      </c>
      <c r="C42" s="159" t="s">
        <v>17</v>
      </c>
      <c r="D42" s="174" t="s">
        <v>41</v>
      </c>
      <c r="E42" s="170" t="s">
        <v>42</v>
      </c>
      <c r="F42" s="175" t="s">
        <v>43</v>
      </c>
      <c r="G42" s="159" t="s">
        <v>44</v>
      </c>
      <c r="H42" s="176" t="s">
        <v>45</v>
      </c>
      <c r="I42" s="384" t="s">
        <v>46</v>
      </c>
      <c r="J42" s="385"/>
      <c r="K42" s="385"/>
      <c r="L42" s="386"/>
      <c r="M42" s="149"/>
      <c r="N42" s="118"/>
      <c r="O42" s="118"/>
      <c r="P42" s="118"/>
      <c r="Q42" s="118"/>
      <c r="R42" s="118"/>
    </row>
    <row r="43" spans="1:24" ht="77.400000000000006" customHeight="1">
      <c r="B43" s="50"/>
      <c r="C43" s="355">
        <v>1</v>
      </c>
      <c r="D43" s="347"/>
      <c r="E43" s="178" t="s">
        <v>47</v>
      </c>
      <c r="F43" s="194"/>
      <c r="G43" s="350"/>
      <c r="H43" s="97">
        <v>0</v>
      </c>
      <c r="I43" s="412"/>
      <c r="J43" s="413"/>
      <c r="K43" s="413"/>
      <c r="L43" s="414"/>
      <c r="M43" s="324"/>
      <c r="S43" s="49"/>
      <c r="T43" s="49"/>
      <c r="U43" s="49"/>
      <c r="V43" s="49"/>
      <c r="W43" s="49"/>
      <c r="X43" s="49"/>
    </row>
    <row r="44" spans="1:24" ht="75.75" customHeight="1">
      <c r="B44" s="50"/>
      <c r="C44" s="355">
        <v>2</v>
      </c>
      <c r="D44" s="347"/>
      <c r="E44" s="178" t="s">
        <v>48</v>
      </c>
      <c r="F44" s="348"/>
      <c r="G44" s="350"/>
      <c r="H44" s="97">
        <v>0</v>
      </c>
      <c r="I44" s="405"/>
      <c r="J44" s="406"/>
      <c r="K44" s="406"/>
      <c r="L44" s="407"/>
      <c r="M44" s="324"/>
      <c r="S44" s="49"/>
      <c r="T44" s="49"/>
      <c r="U44" s="49"/>
      <c r="V44" s="49"/>
      <c r="W44" s="49"/>
      <c r="X44" s="49"/>
    </row>
    <row r="45" spans="1:24" ht="35.5" customHeight="1">
      <c r="B45" s="50"/>
      <c r="C45" s="355">
        <v>3</v>
      </c>
      <c r="D45" s="347"/>
      <c r="E45" s="179" t="s">
        <v>49</v>
      </c>
      <c r="F45" s="349"/>
      <c r="G45" s="350"/>
      <c r="H45" s="97">
        <v>0</v>
      </c>
      <c r="I45" s="405"/>
      <c r="J45" s="406"/>
      <c r="K45" s="406"/>
      <c r="L45" s="407"/>
      <c r="M45" s="324"/>
      <c r="S45" s="49"/>
      <c r="T45" s="49"/>
      <c r="U45" s="49"/>
      <c r="V45" s="49"/>
      <c r="W45" s="49"/>
      <c r="X45" s="49"/>
    </row>
    <row r="46" spans="1:24" ht="35.5" customHeight="1">
      <c r="B46" s="50"/>
      <c r="C46" s="355">
        <v>4</v>
      </c>
      <c r="D46" s="347"/>
      <c r="E46" s="378" t="s">
        <v>186</v>
      </c>
      <c r="F46" s="377"/>
      <c r="G46" s="366"/>
      <c r="H46" s="97">
        <v>0</v>
      </c>
      <c r="I46" s="351"/>
      <c r="J46" s="352"/>
      <c r="K46" s="352"/>
      <c r="L46" s="353"/>
      <c r="M46" s="324"/>
      <c r="S46" s="49"/>
      <c r="T46" s="49"/>
      <c r="U46" s="49"/>
      <c r="V46" s="49"/>
      <c r="W46" s="49"/>
      <c r="X46" s="49"/>
    </row>
    <row r="47" spans="1:24" ht="35.25" customHeight="1">
      <c r="B47" s="50"/>
      <c r="C47" s="355">
        <v>5</v>
      </c>
      <c r="D47" s="347"/>
      <c r="E47" s="92" t="s">
        <v>50</v>
      </c>
      <c r="F47" s="379"/>
      <c r="G47" s="350"/>
      <c r="H47" s="97">
        <v>0</v>
      </c>
      <c r="I47" s="405"/>
      <c r="J47" s="406"/>
      <c r="K47" s="406"/>
      <c r="L47" s="407"/>
      <c r="M47" s="324"/>
      <c r="N47" s="326"/>
      <c r="S47" s="49"/>
      <c r="T47" s="49"/>
      <c r="U47" s="49"/>
      <c r="V47" s="49"/>
      <c r="W47" s="49"/>
      <c r="X47" s="49"/>
    </row>
    <row r="48" spans="1:24" ht="35.25" customHeight="1">
      <c r="B48" s="50"/>
      <c r="C48" s="355">
        <v>6</v>
      </c>
      <c r="D48" s="347"/>
      <c r="E48" s="92" t="s">
        <v>50</v>
      </c>
      <c r="F48" s="348"/>
      <c r="G48" s="350"/>
      <c r="H48" s="97">
        <v>0</v>
      </c>
      <c r="I48" s="351"/>
      <c r="J48" s="352"/>
      <c r="K48" s="352"/>
      <c r="L48" s="353"/>
      <c r="M48" s="324"/>
      <c r="N48" s="326"/>
      <c r="S48" s="49"/>
      <c r="T48" s="49"/>
      <c r="U48" s="49"/>
      <c r="V48" s="49"/>
      <c r="W48" s="49"/>
      <c r="X48" s="49"/>
    </row>
    <row r="49" spans="1:24" ht="35.25" customHeight="1">
      <c r="B49" s="50"/>
      <c r="C49" s="355">
        <v>7</v>
      </c>
      <c r="D49" s="347"/>
      <c r="E49" s="92" t="s">
        <v>50</v>
      </c>
      <c r="F49" s="348"/>
      <c r="G49" s="350"/>
      <c r="H49" s="97">
        <v>0</v>
      </c>
      <c r="I49" s="405"/>
      <c r="J49" s="406"/>
      <c r="K49" s="406"/>
      <c r="L49" s="407"/>
      <c r="M49" s="324"/>
      <c r="N49" s="326"/>
      <c r="S49" s="49"/>
      <c r="T49" s="49"/>
      <c r="U49" s="49"/>
      <c r="V49" s="49"/>
      <c r="W49" s="49"/>
      <c r="X49" s="49"/>
    </row>
    <row r="50" spans="1:24" ht="35.5" customHeight="1">
      <c r="B50" s="50"/>
      <c r="C50" s="355">
        <v>8</v>
      </c>
      <c r="D50" s="347"/>
      <c r="E50" s="92" t="s">
        <v>50</v>
      </c>
      <c r="F50" s="348"/>
      <c r="G50" s="350"/>
      <c r="H50" s="97">
        <v>0</v>
      </c>
      <c r="I50" s="405"/>
      <c r="J50" s="406"/>
      <c r="K50" s="406"/>
      <c r="L50" s="407"/>
      <c r="M50" s="324"/>
      <c r="S50" s="49"/>
      <c r="T50" s="49"/>
      <c r="U50" s="49"/>
      <c r="V50" s="49"/>
      <c r="W50" s="49"/>
      <c r="X50" s="49"/>
    </row>
    <row r="51" spans="1:24" ht="35.5" customHeight="1">
      <c r="B51" s="50"/>
      <c r="C51" s="355">
        <v>9</v>
      </c>
      <c r="D51" s="347"/>
      <c r="E51" s="92" t="s">
        <v>50</v>
      </c>
      <c r="F51" s="348"/>
      <c r="G51" s="350"/>
      <c r="H51" s="97">
        <v>0</v>
      </c>
      <c r="I51" s="405"/>
      <c r="J51" s="406"/>
      <c r="K51" s="406"/>
      <c r="L51" s="407"/>
      <c r="M51" s="324"/>
      <c r="S51" s="49"/>
      <c r="T51" s="49"/>
      <c r="U51" s="49"/>
      <c r="V51" s="49"/>
      <c r="W51" s="49"/>
      <c r="X51" s="49"/>
    </row>
    <row r="52" spans="1:24" ht="35.5" customHeight="1">
      <c r="B52" s="128"/>
      <c r="C52" s="118"/>
      <c r="D52" s="118"/>
      <c r="E52" s="118"/>
      <c r="F52" s="118"/>
      <c r="G52" s="118"/>
      <c r="H52" s="138"/>
      <c r="I52" s="139"/>
      <c r="J52" s="118"/>
      <c r="K52" s="337"/>
      <c r="L52" s="118"/>
      <c r="M52" s="149"/>
      <c r="S52" s="49"/>
      <c r="T52" s="49"/>
      <c r="U52" s="49"/>
      <c r="V52" s="49"/>
      <c r="W52" s="49"/>
      <c r="X52" s="49"/>
    </row>
    <row r="53" spans="1:24" s="118" customFormat="1" ht="38.25" customHeight="1">
      <c r="B53" s="156"/>
      <c r="C53" s="153"/>
      <c r="D53" s="153"/>
      <c r="E53" s="153"/>
      <c r="F53" s="153"/>
      <c r="G53" s="172" t="s">
        <v>51</v>
      </c>
      <c r="H53" s="61">
        <f>SUM(H43:H52)</f>
        <v>0</v>
      </c>
      <c r="I53" s="153"/>
      <c r="J53" s="153"/>
      <c r="K53" s="342"/>
      <c r="L53" s="153"/>
      <c r="M53" s="155"/>
    </row>
    <row r="54" spans="1:24" s="60" customFormat="1" ht="49" customHeight="1" thickBot="1">
      <c r="A54" s="153"/>
      <c r="B54" s="134"/>
      <c r="C54" s="135"/>
      <c r="D54" s="135"/>
      <c r="E54" s="135"/>
      <c r="F54" s="135"/>
      <c r="G54" s="135"/>
      <c r="H54" s="135"/>
      <c r="I54" s="137"/>
      <c r="J54" s="135"/>
      <c r="K54" s="340"/>
      <c r="L54" s="135"/>
      <c r="M54" s="150"/>
      <c r="N54" s="153"/>
      <c r="O54" s="127"/>
      <c r="P54" s="180"/>
      <c r="Q54" s="118"/>
      <c r="R54" s="180"/>
      <c r="S54" s="153"/>
      <c r="T54" s="153"/>
      <c r="U54" s="153"/>
      <c r="V54" s="153"/>
      <c r="W54" s="153"/>
      <c r="X54" s="153"/>
    </row>
    <row r="55" spans="1:24" ht="15" customHeight="1" thickBot="1">
      <c r="A55" s="118"/>
      <c r="B55" s="118"/>
      <c r="C55" s="118"/>
      <c r="D55" s="118"/>
      <c r="E55" s="118"/>
      <c r="F55" s="118"/>
      <c r="G55" s="138"/>
      <c r="H55" s="139"/>
      <c r="I55" s="118"/>
      <c r="J55" s="139"/>
      <c r="K55" s="336"/>
      <c r="L55" s="118"/>
      <c r="M55" s="118"/>
      <c r="N55" s="118"/>
      <c r="O55" s="118"/>
      <c r="P55" s="180"/>
      <c r="Q55" s="118"/>
      <c r="R55" s="180"/>
    </row>
    <row r="56" spans="1:24" ht="33" customHeight="1">
      <c r="A56" s="118"/>
      <c r="B56" s="122" t="s">
        <v>52</v>
      </c>
      <c r="C56" s="123"/>
      <c r="D56" s="123"/>
      <c r="E56" s="123"/>
      <c r="F56" s="123"/>
      <c r="G56" s="125"/>
      <c r="H56" s="189"/>
      <c r="I56" s="190" t="s">
        <v>53</v>
      </c>
      <c r="J56" s="123"/>
      <c r="K56" s="341"/>
      <c r="L56" s="123"/>
      <c r="M56" s="126"/>
      <c r="N56" s="118"/>
      <c r="O56" s="181"/>
      <c r="P56" s="182"/>
      <c r="Q56" s="181"/>
      <c r="R56" s="182"/>
    </row>
    <row r="57" spans="1:24" ht="41.25" customHeight="1">
      <c r="A57" s="118"/>
      <c r="B57" s="356"/>
      <c r="C57" s="367"/>
      <c r="D57" s="368" t="s">
        <v>54</v>
      </c>
      <c r="E57" s="369" t="s">
        <v>55</v>
      </c>
      <c r="F57" s="370"/>
      <c r="G57" s="371"/>
      <c r="H57" s="357"/>
      <c r="I57" s="191" t="s">
        <v>56</v>
      </c>
      <c r="J57" s="192" t="s">
        <v>54</v>
      </c>
      <c r="K57" s="62">
        <f>K60-K59-K58</f>
        <v>0</v>
      </c>
      <c r="L57" s="193" t="s">
        <v>57</v>
      </c>
      <c r="M57" s="149"/>
      <c r="N57" s="118"/>
      <c r="O57" s="118"/>
      <c r="P57" s="182"/>
      <c r="Q57" s="181"/>
      <c r="R57" s="182"/>
    </row>
    <row r="58" spans="1:24" ht="41.25" customHeight="1">
      <c r="A58" s="118"/>
      <c r="B58" s="356"/>
      <c r="C58" s="367"/>
      <c r="D58" s="368" t="s">
        <v>58</v>
      </c>
      <c r="E58" s="369" t="s">
        <v>55</v>
      </c>
      <c r="F58" s="372"/>
      <c r="G58" s="373"/>
      <c r="H58" s="357"/>
      <c r="I58" s="191" t="s">
        <v>59</v>
      </c>
      <c r="J58" s="192" t="s">
        <v>58</v>
      </c>
      <c r="K58" s="62">
        <f>IF(AND($L$8=1/4,$U$5="○",K59&gt;K60),IF((ROUNDDOWN(K61*1/4, 0)-(K59-K60))&gt;=0,ROUNDDOWN(ROUNDDOWN(K61*1/4, 0)-(K59-K60),-3),0),ROUNDDOWN(K61*$L$8, -3))</f>
        <v>0</v>
      </c>
      <c r="L58" s="193" t="s">
        <v>60</v>
      </c>
      <c r="M58" s="149"/>
      <c r="N58" s="118"/>
      <c r="O58" s="183"/>
      <c r="P58" s="184"/>
      <c r="Q58" s="181"/>
      <c r="R58" s="182"/>
    </row>
    <row r="59" spans="1:24" ht="41.25" customHeight="1">
      <c r="A59" s="118"/>
      <c r="B59" s="356"/>
      <c r="C59" s="367"/>
      <c r="D59" s="368" t="s">
        <v>61</v>
      </c>
      <c r="E59" s="374" t="s">
        <v>55</v>
      </c>
      <c r="F59" s="370"/>
      <c r="G59" s="371"/>
      <c r="H59" s="357"/>
      <c r="I59" s="191" t="s">
        <v>62</v>
      </c>
      <c r="J59" s="192" t="s">
        <v>61</v>
      </c>
      <c r="K59" s="62">
        <f>H53</f>
        <v>0</v>
      </c>
      <c r="L59" s="193" t="s">
        <v>57</v>
      </c>
      <c r="M59" s="149"/>
      <c r="N59" s="118"/>
      <c r="O59" s="185"/>
      <c r="P59" s="180"/>
      <c r="Q59" s="118"/>
      <c r="R59" s="180"/>
    </row>
    <row r="60" spans="1:24" ht="41.25" customHeight="1">
      <c r="A60" s="118"/>
      <c r="B60" s="356"/>
      <c r="C60" s="367"/>
      <c r="D60" s="368" t="s">
        <v>63</v>
      </c>
      <c r="E60" s="375">
        <f>H35</f>
        <v>0</v>
      </c>
      <c r="F60" s="370" t="s">
        <v>57</v>
      </c>
      <c r="G60" s="371"/>
      <c r="H60" s="357"/>
      <c r="I60" s="191" t="s">
        <v>64</v>
      </c>
      <c r="J60" s="192" t="s">
        <v>63</v>
      </c>
      <c r="K60" s="62">
        <f>IFERROR(ROUNDDOWN(E60/$L$7,0),0)</f>
        <v>0</v>
      </c>
      <c r="L60" s="193" t="s">
        <v>57</v>
      </c>
      <c r="M60" s="149"/>
      <c r="N60" s="118"/>
      <c r="O60" s="118"/>
      <c r="P60" s="181"/>
      <c r="Q60" s="181"/>
      <c r="R60" s="180"/>
    </row>
    <row r="61" spans="1:24" ht="41.25" customHeight="1">
      <c r="A61" s="118"/>
      <c r="B61" s="356"/>
      <c r="C61" s="367"/>
      <c r="D61" s="368" t="s">
        <v>65</v>
      </c>
      <c r="E61" s="375">
        <f>K35</f>
        <v>0</v>
      </c>
      <c r="F61" s="370" t="s">
        <v>66</v>
      </c>
      <c r="G61" s="371"/>
      <c r="H61" s="357"/>
      <c r="I61" s="191" t="s">
        <v>67</v>
      </c>
      <c r="J61" s="192" t="s">
        <v>65</v>
      </c>
      <c r="K61" s="62">
        <f>IFERROR(ROUNDDOWN(E61/$L$7,0)-K62,0)</f>
        <v>0</v>
      </c>
      <c r="L61" s="193" t="s">
        <v>57</v>
      </c>
      <c r="M61" s="149"/>
      <c r="N61" s="118"/>
      <c r="O61" s="181"/>
      <c r="P61" s="180"/>
      <c r="Q61" s="180"/>
      <c r="R61" s="180"/>
    </row>
    <row r="62" spans="1:24" ht="41.25" customHeight="1">
      <c r="A62" s="118"/>
      <c r="B62" s="356"/>
      <c r="C62" s="367"/>
      <c r="D62" s="368" t="s">
        <v>68</v>
      </c>
      <c r="E62" s="369" t="s">
        <v>69</v>
      </c>
      <c r="F62" s="372"/>
      <c r="G62" s="373"/>
      <c r="H62" s="357"/>
      <c r="I62" s="191" t="s">
        <v>70</v>
      </c>
      <c r="J62" s="192" t="s">
        <v>68</v>
      </c>
      <c r="K62" s="63">
        <f>IFERROR(IF(ROUNDDOWN($E$61/$L$7,0)&gt;$L$6,ROUNDDOWN($E$61/$L$7,0)-$L$6,0),0)</f>
        <v>0</v>
      </c>
      <c r="L62" s="193" t="s">
        <v>71</v>
      </c>
      <c r="M62" s="149"/>
      <c r="N62" s="118"/>
      <c r="O62" s="186"/>
      <c r="P62" s="180"/>
      <c r="Q62" s="180"/>
      <c r="R62" s="180"/>
    </row>
    <row r="63" spans="1:24" ht="42.65" customHeight="1" thickBot="1">
      <c r="A63" s="118"/>
      <c r="B63" s="134"/>
      <c r="C63" s="135"/>
      <c r="D63" s="135"/>
      <c r="E63" s="135"/>
      <c r="F63" s="135"/>
      <c r="G63" s="136"/>
      <c r="H63" s="137"/>
      <c r="I63" s="135"/>
      <c r="J63" s="137"/>
      <c r="K63" s="340"/>
      <c r="L63" s="135"/>
      <c r="M63" s="150"/>
      <c r="N63" s="177"/>
      <c r="O63" s="183"/>
      <c r="P63" s="183"/>
      <c r="Q63" s="187"/>
      <c r="R63" s="180"/>
    </row>
    <row r="64" spans="1:24" ht="30" customHeight="1">
      <c r="A64" s="118"/>
      <c r="B64" s="118"/>
      <c r="C64" s="118"/>
      <c r="D64" s="118"/>
      <c r="E64" s="118"/>
      <c r="F64" s="118"/>
      <c r="G64" s="138"/>
      <c r="H64" s="139"/>
      <c r="I64" s="118"/>
      <c r="J64" s="139"/>
      <c r="K64" s="336"/>
      <c r="L64" s="118"/>
      <c r="M64" s="118"/>
      <c r="N64" s="118"/>
      <c r="O64" s="188"/>
      <c r="P64" s="188"/>
      <c r="Q64" s="188"/>
      <c r="R64" s="118"/>
    </row>
    <row r="65" spans="2:13" s="118" customFormat="1" ht="49" customHeight="1">
      <c r="I65" s="177"/>
      <c r="J65" s="139"/>
      <c r="K65" s="336"/>
    </row>
    <row r="66" spans="2:13" s="118" customFormat="1" ht="49" customHeight="1">
      <c r="E66" s="181"/>
      <c r="F66" s="181"/>
      <c r="G66" s="181"/>
      <c r="H66" s="181"/>
      <c r="I66" s="177"/>
      <c r="J66" s="139"/>
      <c r="K66" s="336"/>
    </row>
    <row r="67" spans="2:13" s="118" customFormat="1" ht="49" customHeight="1">
      <c r="J67" s="139"/>
      <c r="K67" s="336"/>
    </row>
    <row r="68" spans="2:13" s="118" customFormat="1" ht="49" customHeight="1">
      <c r="G68" s="138"/>
      <c r="H68" s="139"/>
      <c r="J68" s="139"/>
      <c r="K68" s="336"/>
    </row>
    <row r="69" spans="2:13" s="118" customFormat="1" ht="49" customHeight="1">
      <c r="B69" s="49"/>
      <c r="C69" s="49"/>
      <c r="D69" s="49"/>
      <c r="E69" s="49"/>
      <c r="F69" s="49"/>
      <c r="G69" s="51"/>
      <c r="H69" s="52"/>
      <c r="I69" s="49"/>
      <c r="J69" s="52"/>
      <c r="K69" s="343"/>
      <c r="L69" s="49"/>
      <c r="M69" s="49"/>
    </row>
  </sheetData>
  <sheetProtection algorithmName="SHA-512" hashValue="yhNSOZek1Qzix7Ja1LHiOSKzNGhZsh1rHcpDX3i8WB8TOaN6Tut7X/sPFyz3yv+NVPaVDp3I7nLRgSPepHr7aA==" saltValue="+08CXcsRuoULY4Aj3Bykuw==" spinCount="100000" sheet="1" formatCells="0" formatColumns="0" formatRows="0" insertRows="0" insertHyperlinks="0" deleteColumns="0" deleteRows="0" sort="0" autoFilter="0" pivotTables="0"/>
  <dataConsolidate/>
  <mergeCells count="19">
    <mergeCell ref="I51:L51"/>
    <mergeCell ref="C26:D26"/>
    <mergeCell ref="B38:M40"/>
    <mergeCell ref="I45:L45"/>
    <mergeCell ref="I49:L49"/>
    <mergeCell ref="I50:L50"/>
    <mergeCell ref="I47:L47"/>
    <mergeCell ref="I44:L44"/>
    <mergeCell ref="I43:L43"/>
    <mergeCell ref="B1:M1"/>
    <mergeCell ref="C5:D5"/>
    <mergeCell ref="E5:H5"/>
    <mergeCell ref="C6:D6"/>
    <mergeCell ref="E6:H6"/>
    <mergeCell ref="T6:U6"/>
    <mergeCell ref="I42:L42"/>
    <mergeCell ref="O9:R11"/>
    <mergeCell ref="H24:J24"/>
    <mergeCell ref="H25:J25"/>
  </mergeCells>
  <phoneticPr fontId="10"/>
  <conditionalFormatting sqref="L21">
    <cfRule type="expression" dxfId="53" priority="16">
      <formula>#REF!="施設維持費"</formula>
    </cfRule>
    <cfRule type="expression" dxfId="52" priority="17">
      <formula>#REF!="光熱費・水道費"</formula>
    </cfRule>
  </conditionalFormatting>
  <conditionalFormatting sqref="L22">
    <cfRule type="expression" dxfId="51" priority="14">
      <formula>#REF!="施設維持費"</formula>
    </cfRule>
    <cfRule type="expression" dxfId="50" priority="15">
      <formula>#REF!="光熱費・水道費"</formula>
    </cfRule>
  </conditionalFormatting>
  <conditionalFormatting sqref="L22">
    <cfRule type="expression" dxfId="49" priority="12">
      <formula>#REF!="施設維持費"</formula>
    </cfRule>
    <cfRule type="expression" dxfId="48" priority="13">
      <formula>#REF!="光熱費・水道費"</formula>
    </cfRule>
  </conditionalFormatting>
  <conditionalFormatting sqref="L22">
    <cfRule type="expression" dxfId="47" priority="10">
      <formula>#REF!="施設維持費"</formula>
    </cfRule>
    <cfRule type="expression" dxfId="46" priority="11">
      <formula>#REF!="光熱費・水道費"</formula>
    </cfRule>
  </conditionalFormatting>
  <conditionalFormatting sqref="L17">
    <cfRule type="expression" dxfId="45" priority="8">
      <formula>#REF!="施設維持費"</formula>
    </cfRule>
    <cfRule type="expression" dxfId="44" priority="9">
      <formula>#REF!="光熱費・水道費"</formula>
    </cfRule>
  </conditionalFormatting>
  <conditionalFormatting sqref="L17">
    <cfRule type="expression" dxfId="43" priority="6">
      <formula>#REF!="施設維持費"</formula>
    </cfRule>
    <cfRule type="expression" dxfId="42" priority="7">
      <formula>#REF!="光熱費・水道費"</formula>
    </cfRule>
  </conditionalFormatting>
  <conditionalFormatting sqref="A1:XFD11 A23:XFD24 L12:Q22 S16:XFD22 A26:XFD26 A25:J25 L25:XFD25 A34:XFD34 A27:F33 L27:XFD33 H27:H33 J27:J33 A36:XFD37 A35:G35 L35:XFD35 A41:XFD41 A38:A40 N38:XFD40 H57:H62 G51:I51 T12:XFD15 B52:M52 B54:M56 B53:G53 I53:M53 B63:M1048576 B57:B62 M57:M62 M51 F42:XFD44 N45:XFD1048576 F45:M48 A42:B44 A45:A1048576 B45:B51 D42:D51 A12:J22 G49:M50 F49:F51">
    <cfRule type="expression" dxfId="41" priority="1">
      <formula>CELL("protect",A1)=0</formula>
    </cfRule>
    <cfRule type="expression" dxfId="40" priority="2">
      <formula>CELL("protect",A1)=1</formula>
    </cfRule>
    <cfRule type="expression" dxfId="39" priority="3">
      <formula>CELL("protect",A1)=1</formula>
    </cfRule>
    <cfRule type="expression" dxfId="38" priority="4">
      <formula>CELL("protect",A1)=1</formula>
    </cfRule>
  </conditionalFormatting>
  <dataValidations count="7">
    <dataValidation type="list" allowBlank="1" showInputMessage="1" showErrorMessage="1" sqref="G13:G22" xr:uid="{54CAA588-00E5-455C-92F0-0E157F5A3D70}">
      <formula1>"銀行振込,現金,クレジットカード,小切手または支払手形"</formula1>
    </dataValidation>
    <dataValidation type="whole" operator="greaterThanOrEqual" allowBlank="1" showInputMessage="1" showErrorMessage="1" error="広告・宣伝費は”数値&quot;形式で入力してください。_x000a_例)_x000a_×:100万円_x000a_○:1,000,000_x000a_" sqref="K24" xr:uid="{DDFE95AD-EDA6-448E-911B-2A5E71223232}">
      <formula1>0</formula1>
    </dataValidation>
    <dataValidation type="list" allowBlank="1" showInputMessage="1" showErrorMessage="1" sqref="U5" xr:uid="{EA8F50B3-ED14-4B82-AD3E-44DD5D6D334B}">
      <formula1>"○"</formula1>
    </dataValidation>
    <dataValidation type="whole" operator="greaterThanOrEqual" allowBlank="1" showInputMessage="1" showErrorMessage="1" error="公演回数は”数値&quot;形式で入力してください。_x000a_例)_x000a_×:10回_x000a_○:10" sqref="L7" xr:uid="{783B546F-333A-47CF-921E-E0FA5398159B}">
      <formula1>1</formula1>
    </dataValidation>
    <dataValidation type="whole" allowBlank="1" showInputMessage="1" showErrorMessage="1" error="補助対象経費は”数値&quot;形式で入力してください。_x000a_例)_x000a_×:100万円_x000a_○:1,000,000" sqref="L6" xr:uid="{1CA4D366-214D-4BD8-AFD5-B6106C989E10}">
      <formula1>50000000</formula1>
      <formula2>200000000</formula2>
    </dataValidation>
    <dataValidation type="list" allowBlank="1" showInputMessage="1" showErrorMessage="1" sqref="E13:E22" xr:uid="{64D3366D-ABA7-4547-85F2-9EFADFD16ED6}">
      <formula1>"出演関係費,制作関係費,会場関係費,運営関係費,広告・宣伝費"</formula1>
    </dataValidation>
    <dataValidation type="list" allowBlank="1" showInputMessage="1" showErrorMessage="1" sqref="G43:G51" xr:uid="{49D24151-7117-44A6-98D4-DF81CED26E92}">
      <formula1>"銀行振込,現金,小切手または受取手形"</formula1>
    </dataValidation>
  </dataValidations>
  <pageMargins left="0.25" right="0.25" top="0.75" bottom="0.75" header="0.3" footer="0.3"/>
  <pageSetup paperSize="8" scale="49" fitToHeight="0" orientation="portrait" r:id="rId1"/>
  <headerFooter>
    <oddFooter>&amp;P / &amp;N ページ</oddFooter>
  </headerFooter>
  <legacyDrawing r:id="rId2"/>
  <extLst>
    <ext xmlns:x14="http://schemas.microsoft.com/office/spreadsheetml/2009/9/main" uri="{CCE6A557-97BC-4b89-ADB6-D9C93CAAB3DF}">
      <x14:dataValidations xmlns:xm="http://schemas.microsoft.com/office/excel/2006/main" count="1">
        <x14:dataValidation type="list" operator="greaterThanOrEqual" allowBlank="1" showInputMessage="1" showErrorMessage="1" error="公演回数は”数値&quot;形式で入力してください。_x000a_例)_x000a_×:10回_x000a_○:10" xr:uid="{7AA44C8A-AFD4-448E-BF0A-EE1E4E5B6382}">
          <x14:formula1>
            <xm:f>'（非表示）プルダウン'!$A$1:$A$1</xm:f>
          </x14:formula1>
          <xm:sqref>L8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E2BDA-1A41-41B4-9C95-36EC5731A350}">
  <sheetPr>
    <tabColor theme="2"/>
    <pageSetUpPr fitToPage="1"/>
  </sheetPr>
  <dimension ref="A1:J59"/>
  <sheetViews>
    <sheetView showGridLines="0" zoomScale="85" zoomScaleNormal="85" zoomScaleSheetLayoutView="100" workbookViewId="0">
      <selection activeCell="D8" sqref="D8"/>
    </sheetView>
  </sheetViews>
  <sheetFormatPr defaultColWidth="9" defaultRowHeight="22"/>
  <cols>
    <col min="1" max="1" width="3.83203125" style="28" customWidth="1"/>
    <col min="2" max="2" width="19.83203125" style="31" customWidth="1"/>
    <col min="3" max="3" width="16.5" style="31" customWidth="1"/>
    <col min="4" max="4" width="52" style="31" customWidth="1"/>
    <col min="5" max="5" width="3" style="31" customWidth="1"/>
    <col min="6" max="6" width="13.5" style="31" bestFit="1" customWidth="1"/>
    <col min="7" max="7" width="9" style="31"/>
    <col min="8" max="8" width="3" style="31" customWidth="1"/>
    <col min="9" max="16384" width="9" style="31"/>
  </cols>
  <sheetData>
    <row r="1" spans="1:10" s="28" customFormat="1" ht="34.5" customHeight="1">
      <c r="G1" s="29"/>
      <c r="H1" s="43"/>
      <c r="I1" s="44"/>
      <c r="J1" s="43"/>
    </row>
    <row r="2" spans="1:10" ht="35.25" customHeight="1" thickBot="1">
      <c r="B2" s="415" t="s">
        <v>72</v>
      </c>
      <c r="C2" s="415"/>
      <c r="D2" s="415"/>
      <c r="E2" s="415"/>
      <c r="F2" s="415"/>
      <c r="G2" s="415"/>
      <c r="H2" s="415"/>
    </row>
    <row r="3" spans="1:10">
      <c r="B3" s="32"/>
      <c r="C3" s="33"/>
      <c r="D3" s="33"/>
      <c r="E3" s="33"/>
      <c r="F3" s="34"/>
      <c r="G3" s="34"/>
      <c r="H3" s="45"/>
    </row>
    <row r="4" spans="1:10" ht="18.75" customHeight="1">
      <c r="B4" s="46" t="s">
        <v>3</v>
      </c>
      <c r="C4" s="41" t="s">
        <v>4</v>
      </c>
      <c r="D4" s="65">
        <f>収支報告書!E5</f>
        <v>0</v>
      </c>
      <c r="E4" s="107"/>
      <c r="F4" s="173" t="s">
        <v>73</v>
      </c>
      <c r="G4" s="108">
        <f>収支報告書!L7</f>
        <v>1</v>
      </c>
      <c r="H4" s="47"/>
    </row>
    <row r="5" spans="1:10" ht="18.75" customHeight="1">
      <c r="B5" s="46"/>
      <c r="C5" s="41" t="s">
        <v>9</v>
      </c>
      <c r="D5" s="65">
        <f>収支報告書!E6</f>
        <v>0</v>
      </c>
      <c r="E5" s="107"/>
      <c r="F5" s="109"/>
      <c r="G5" s="109"/>
      <c r="H5" s="47"/>
    </row>
    <row r="6" spans="1:10" ht="18.75" customHeight="1">
      <c r="B6" s="46"/>
      <c r="C6" s="37"/>
      <c r="D6" s="37"/>
      <c r="E6" s="107"/>
      <c r="F6" s="109"/>
      <c r="G6" s="109"/>
      <c r="H6" s="47"/>
    </row>
    <row r="7" spans="1:10">
      <c r="B7" s="46" t="s">
        <v>74</v>
      </c>
      <c r="C7" s="110" t="s">
        <v>17</v>
      </c>
      <c r="D7" s="110" t="s">
        <v>75</v>
      </c>
      <c r="E7" s="109"/>
      <c r="F7" s="109"/>
      <c r="G7" s="109"/>
      <c r="H7" s="47"/>
    </row>
    <row r="8" spans="1:10" s="94" customFormat="1">
      <c r="A8" s="320"/>
      <c r="B8" s="321"/>
      <c r="C8" s="315">
        <v>1</v>
      </c>
      <c r="D8" s="315"/>
      <c r="E8" s="322"/>
      <c r="F8" s="322"/>
      <c r="G8" s="322"/>
      <c r="H8" s="323"/>
    </row>
    <row r="9" spans="1:10" s="94" customFormat="1">
      <c r="A9" s="320"/>
      <c r="B9" s="321"/>
      <c r="C9" s="315">
        <v>2</v>
      </c>
      <c r="D9" s="315"/>
      <c r="E9" s="322"/>
      <c r="F9" s="322"/>
      <c r="G9" s="322"/>
      <c r="H9" s="323"/>
    </row>
    <row r="10" spans="1:10" s="94" customFormat="1" ht="18.75" customHeight="1">
      <c r="A10" s="320"/>
      <c r="B10" s="321"/>
      <c r="C10" s="315">
        <v>3</v>
      </c>
      <c r="D10" s="315"/>
      <c r="E10" s="322"/>
      <c r="F10" s="322"/>
      <c r="G10" s="322"/>
      <c r="H10" s="323"/>
    </row>
    <row r="11" spans="1:10" s="94" customFormat="1" ht="18.75" customHeight="1">
      <c r="A11" s="320"/>
      <c r="B11" s="321"/>
      <c r="C11" s="315">
        <v>4</v>
      </c>
      <c r="D11" s="315"/>
      <c r="E11" s="322"/>
      <c r="F11" s="322"/>
      <c r="G11" s="322"/>
      <c r="H11" s="323"/>
    </row>
    <row r="12" spans="1:10" s="94" customFormat="1" ht="18.75" customHeight="1">
      <c r="A12" s="320"/>
      <c r="B12" s="321"/>
      <c r="C12" s="315">
        <v>5</v>
      </c>
      <c r="D12" s="315"/>
      <c r="E12" s="322"/>
      <c r="F12" s="322"/>
      <c r="G12" s="322"/>
      <c r="H12" s="323"/>
    </row>
    <row r="13" spans="1:10" s="94" customFormat="1" ht="18.75" customHeight="1">
      <c r="A13" s="320"/>
      <c r="B13" s="321"/>
      <c r="C13" s="315">
        <v>6</v>
      </c>
      <c r="D13" s="315"/>
      <c r="E13" s="322"/>
      <c r="F13" s="322"/>
      <c r="G13" s="322"/>
      <c r="H13" s="323"/>
    </row>
    <row r="14" spans="1:10" s="94" customFormat="1" ht="18.75" customHeight="1">
      <c r="A14" s="320"/>
      <c r="B14" s="321"/>
      <c r="C14" s="315">
        <v>7</v>
      </c>
      <c r="D14" s="315"/>
      <c r="E14" s="322"/>
      <c r="F14" s="322"/>
      <c r="G14" s="322"/>
      <c r="H14" s="323"/>
    </row>
    <row r="15" spans="1:10" s="94" customFormat="1" ht="18.75" customHeight="1">
      <c r="A15" s="320"/>
      <c r="B15" s="321"/>
      <c r="C15" s="315">
        <v>8</v>
      </c>
      <c r="D15" s="315"/>
      <c r="E15" s="322"/>
      <c r="F15" s="322"/>
      <c r="G15" s="322"/>
      <c r="H15" s="323"/>
    </row>
    <row r="16" spans="1:10" s="94" customFormat="1" ht="18.75" customHeight="1">
      <c r="A16" s="320"/>
      <c r="B16" s="321"/>
      <c r="C16" s="315">
        <v>9</v>
      </c>
      <c r="D16" s="315"/>
      <c r="E16" s="322"/>
      <c r="F16" s="322"/>
      <c r="G16" s="322"/>
      <c r="H16" s="323"/>
    </row>
    <row r="17" spans="1:8" s="94" customFormat="1" ht="18.75" customHeight="1">
      <c r="A17" s="320"/>
      <c r="B17" s="321"/>
      <c r="C17" s="315">
        <v>10</v>
      </c>
      <c r="D17" s="315"/>
      <c r="E17" s="322"/>
      <c r="F17" s="322"/>
      <c r="G17" s="322"/>
      <c r="H17" s="323"/>
    </row>
    <row r="18" spans="1:8" s="94" customFormat="1" ht="18.75" customHeight="1">
      <c r="A18" s="320"/>
      <c r="B18" s="321"/>
      <c r="C18" s="315">
        <v>11</v>
      </c>
      <c r="D18" s="315"/>
      <c r="E18" s="322"/>
      <c r="F18" s="322"/>
      <c r="G18" s="322"/>
      <c r="H18" s="323"/>
    </row>
    <row r="19" spans="1:8" s="94" customFormat="1" ht="18.75" customHeight="1">
      <c r="A19" s="320"/>
      <c r="B19" s="321"/>
      <c r="C19" s="315">
        <v>12</v>
      </c>
      <c r="D19" s="315"/>
      <c r="E19" s="322"/>
      <c r="F19" s="322"/>
      <c r="G19" s="322"/>
      <c r="H19" s="323"/>
    </row>
    <row r="20" spans="1:8" s="94" customFormat="1" ht="18.75" customHeight="1">
      <c r="A20" s="320"/>
      <c r="B20" s="321"/>
      <c r="C20" s="315">
        <v>13</v>
      </c>
      <c r="D20" s="315"/>
      <c r="E20" s="322"/>
      <c r="F20" s="322"/>
      <c r="G20" s="322"/>
      <c r="H20" s="323"/>
    </row>
    <row r="21" spans="1:8" s="94" customFormat="1" ht="18.75" customHeight="1">
      <c r="A21" s="320"/>
      <c r="B21" s="321"/>
      <c r="C21" s="315">
        <v>14</v>
      </c>
      <c r="D21" s="315"/>
      <c r="E21" s="322"/>
      <c r="F21" s="322"/>
      <c r="G21" s="322"/>
      <c r="H21" s="323"/>
    </row>
    <row r="22" spans="1:8" s="94" customFormat="1" ht="18.75" customHeight="1">
      <c r="A22" s="320"/>
      <c r="B22" s="321"/>
      <c r="C22" s="315">
        <v>15</v>
      </c>
      <c r="D22" s="315"/>
      <c r="E22" s="322"/>
      <c r="F22" s="322"/>
      <c r="G22" s="322"/>
      <c r="H22" s="323"/>
    </row>
    <row r="23" spans="1:8" s="94" customFormat="1" ht="18.75" customHeight="1">
      <c r="A23" s="320"/>
      <c r="B23" s="321"/>
      <c r="C23" s="315">
        <v>16</v>
      </c>
      <c r="D23" s="315"/>
      <c r="E23" s="322"/>
      <c r="F23" s="322"/>
      <c r="G23" s="322"/>
      <c r="H23" s="323"/>
    </row>
    <row r="24" spans="1:8" s="94" customFormat="1" ht="18.75" customHeight="1">
      <c r="A24" s="320"/>
      <c r="B24" s="321"/>
      <c r="C24" s="315">
        <v>17</v>
      </c>
      <c r="D24" s="315"/>
      <c r="E24" s="322"/>
      <c r="F24" s="322"/>
      <c r="G24" s="322"/>
      <c r="H24" s="323"/>
    </row>
    <row r="25" spans="1:8" s="94" customFormat="1" ht="18.75" customHeight="1">
      <c r="A25" s="320"/>
      <c r="B25" s="321"/>
      <c r="C25" s="315">
        <v>18</v>
      </c>
      <c r="D25" s="315"/>
      <c r="E25" s="322"/>
      <c r="F25" s="322"/>
      <c r="G25" s="322"/>
      <c r="H25" s="323"/>
    </row>
    <row r="26" spans="1:8" s="94" customFormat="1" ht="18.75" customHeight="1">
      <c r="A26" s="320"/>
      <c r="B26" s="321"/>
      <c r="C26" s="315">
        <v>19</v>
      </c>
      <c r="D26" s="315"/>
      <c r="E26" s="322"/>
      <c r="F26" s="322"/>
      <c r="G26" s="322"/>
      <c r="H26" s="323"/>
    </row>
    <row r="27" spans="1:8" s="94" customFormat="1" ht="18.75" customHeight="1">
      <c r="A27" s="320"/>
      <c r="B27" s="321"/>
      <c r="C27" s="315">
        <v>20</v>
      </c>
      <c r="D27" s="315"/>
      <c r="E27" s="322"/>
      <c r="F27" s="322"/>
      <c r="G27" s="322"/>
      <c r="H27" s="323"/>
    </row>
    <row r="28" spans="1:8" ht="18.75" customHeight="1" thickBot="1">
      <c r="B28" s="48"/>
      <c r="C28" s="111"/>
      <c r="D28" s="111"/>
      <c r="E28" s="111"/>
      <c r="F28" s="313"/>
      <c r="G28" s="111"/>
      <c r="H28" s="258"/>
    </row>
    <row r="29" spans="1:8">
      <c r="B29" s="28"/>
      <c r="C29" s="38"/>
      <c r="D29" s="112"/>
      <c r="E29" s="38"/>
      <c r="F29" s="314"/>
      <c r="G29" s="38"/>
      <c r="H29" s="28"/>
    </row>
    <row r="30" spans="1:8">
      <c r="B30" s="28"/>
      <c r="C30" s="38"/>
      <c r="D30" s="38"/>
      <c r="E30" s="38"/>
      <c r="F30" s="314"/>
      <c r="G30" s="38"/>
      <c r="H30" s="28"/>
    </row>
    <row r="31" spans="1:8">
      <c r="B31" s="28"/>
      <c r="C31" s="28"/>
      <c r="D31" s="28"/>
      <c r="E31" s="28"/>
      <c r="F31" s="251"/>
      <c r="G31" s="28"/>
      <c r="H31" s="28"/>
    </row>
    <row r="32" spans="1:8">
      <c r="B32" s="28"/>
      <c r="C32" s="28"/>
      <c r="D32" s="28"/>
      <c r="E32" s="28"/>
      <c r="F32" s="251"/>
      <c r="G32" s="28"/>
      <c r="H32" s="28"/>
    </row>
    <row r="33" spans="1:8">
      <c r="B33" s="28"/>
      <c r="C33" s="28"/>
      <c r="D33" s="28"/>
      <c r="E33" s="28"/>
      <c r="F33" s="251"/>
      <c r="G33" s="28"/>
      <c r="H33" s="28"/>
    </row>
    <row r="34" spans="1:8">
      <c r="B34" s="28"/>
      <c r="C34" s="28"/>
      <c r="D34" s="28"/>
      <c r="E34" s="28"/>
      <c r="F34" s="251"/>
      <c r="G34" s="28"/>
      <c r="H34" s="28"/>
    </row>
    <row r="35" spans="1:8">
      <c r="B35" s="28"/>
      <c r="C35" s="28"/>
      <c r="D35" s="28"/>
      <c r="E35" s="28"/>
      <c r="F35" s="251"/>
      <c r="G35" s="28"/>
      <c r="H35" s="28"/>
    </row>
    <row r="48" spans="1:8">
      <c r="A48" s="40"/>
    </row>
    <row r="59" spans="1:1">
      <c r="A59" s="40"/>
    </row>
  </sheetData>
  <sheetProtection algorithmName="SHA-512" hashValue="ht9W+lBromhjGoX1N4yKzu6hD1PgKDZi0+HlS/LlupjWWLisO5++fWJB3OVhRGf2Nh2SoCe2ONMpU0PJ38Y0zw==" saltValue="AylqBkdjKDG2acV6VqEPQA==" spinCount="100000" sheet="1" formatCells="0" formatColumns="0" formatRows="0" insertRows="0" insertHyperlinks="0" deleteColumns="0" deleteRows="0"/>
  <mergeCells count="1">
    <mergeCell ref="B2:H2"/>
  </mergeCells>
  <phoneticPr fontId="10"/>
  <conditionalFormatting sqref="A1:XFD1048576">
    <cfRule type="expression" dxfId="37" priority="1">
      <formula>CELL("protect",A1)=0</formula>
    </cfRule>
    <cfRule type="expression" dxfId="36" priority="3">
      <formula>CELL("protect",A1)=0</formula>
    </cfRule>
  </conditionalFormatting>
  <conditionalFormatting sqref="F30">
    <cfRule type="expression" dxfId="35" priority="2">
      <formula>CELL("protect",A1)=0</formula>
    </cfRule>
  </conditionalFormatting>
  <dataValidations count="2">
    <dataValidation type="date" operator="lessThan" allowBlank="1" showInputMessage="1" showErrorMessage="1" sqref="E6 E4" xr:uid="{F4995B91-5431-4339-8884-887EBAE3F771}">
      <formula1>E3+90</formula1>
    </dataValidation>
    <dataValidation type="date" operator="lessThan" allowBlank="1" showInputMessage="1" showErrorMessage="1" sqref="E5" xr:uid="{7B78CF50-403F-4BA7-B56E-A69FADC6A640}">
      <formula1>#REF!+90</formula1>
    </dataValidation>
  </dataValidations>
  <pageMargins left="0.70866141732283472" right="0.70866141732283472" top="0.74803149606299213" bottom="0.74803149606299213" header="0.31496062992125984" footer="0.31496062992125984"/>
  <pageSetup paperSize="9" scale="73" orientation="portrait" r:id="rId1"/>
  <headerFooter>
    <oddFooter>&amp;P / &amp;N ページ</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1EF27B-74FC-4822-8D74-08C8772CA9BD}">
  <dimension ref="A1:AD65"/>
  <sheetViews>
    <sheetView showGridLines="0" topLeftCell="A2" zoomScale="55" zoomScaleNormal="55" workbookViewId="0">
      <selection activeCell="M37" sqref="M37"/>
    </sheetView>
  </sheetViews>
  <sheetFormatPr defaultColWidth="9" defaultRowHeight="22"/>
  <cols>
    <col min="1" max="1" width="4.33203125" style="28" customWidth="1"/>
    <col min="2" max="2" width="10.08203125" style="31" customWidth="1"/>
    <col min="3" max="3" width="7" style="31" customWidth="1"/>
    <col min="4" max="4" width="29.83203125" style="31" customWidth="1"/>
    <col min="5" max="5" width="34.5" style="31" customWidth="1"/>
    <col min="6" max="6" width="24.08203125" style="31" customWidth="1"/>
    <col min="7" max="7" width="24.58203125" style="31" customWidth="1"/>
    <col min="8" max="9" width="24" style="31" customWidth="1"/>
    <col min="10" max="10" width="27.58203125" style="31" customWidth="1"/>
    <col min="11" max="11" width="17.08203125" style="31" customWidth="1"/>
    <col min="12" max="12" width="5.58203125" style="31" customWidth="1"/>
    <col min="13" max="13" width="38.08203125" style="31" customWidth="1"/>
    <col min="14" max="14" width="3.58203125" style="31" customWidth="1"/>
    <col min="15" max="15" width="9" style="31"/>
    <col min="16" max="16" width="5.58203125" style="31" customWidth="1"/>
    <col min="17" max="17" width="11.58203125" style="31" customWidth="1"/>
    <col min="18" max="16384" width="9" style="31"/>
  </cols>
  <sheetData>
    <row r="1" spans="1:20" s="28" customFormat="1" ht="26.15" customHeight="1">
      <c r="G1" s="29"/>
      <c r="H1" s="67"/>
      <c r="I1" s="68"/>
      <c r="J1" s="68"/>
    </row>
    <row r="2" spans="1:20" ht="82.5" customHeight="1">
      <c r="A2" s="69"/>
      <c r="B2" s="416" t="s">
        <v>76</v>
      </c>
      <c r="C2" s="416"/>
      <c r="D2" s="416"/>
      <c r="E2" s="416"/>
      <c r="F2" s="416"/>
      <c r="G2" s="416"/>
      <c r="H2" s="416"/>
      <c r="I2" s="416"/>
      <c r="J2" s="416"/>
      <c r="K2" s="416"/>
      <c r="L2" s="416"/>
      <c r="M2" s="416"/>
      <c r="N2" s="416"/>
      <c r="O2" s="416"/>
      <c r="P2" s="64"/>
      <c r="Q2" s="64"/>
      <c r="R2" s="64"/>
      <c r="S2" s="64"/>
      <c r="T2" s="64"/>
    </row>
    <row r="3" spans="1:20" ht="28.5" customHeight="1" thickBot="1">
      <c r="A3" s="69"/>
      <c r="B3" s="422" t="s">
        <v>77</v>
      </c>
      <c r="C3" s="422"/>
      <c r="D3" s="422"/>
      <c r="E3" s="422"/>
      <c r="F3" s="422"/>
      <c r="G3" s="422"/>
      <c r="H3" s="422"/>
      <c r="I3" s="422"/>
      <c r="J3" s="422"/>
      <c r="K3" s="422"/>
      <c r="L3" s="422"/>
      <c r="M3" s="422"/>
      <c r="N3" s="422"/>
      <c r="O3" s="422"/>
      <c r="P3" s="64"/>
      <c r="Q3" s="64"/>
      <c r="R3" s="64"/>
      <c r="S3" s="64"/>
      <c r="T3" s="64"/>
    </row>
    <row r="4" spans="1:20">
      <c r="A4" s="69"/>
      <c r="B4" s="70"/>
      <c r="C4" s="71"/>
      <c r="D4" s="71"/>
      <c r="E4" s="71"/>
      <c r="F4" s="72"/>
      <c r="G4" s="72"/>
      <c r="H4" s="73"/>
      <c r="I4" s="73"/>
      <c r="J4" s="73"/>
      <c r="K4" s="71"/>
      <c r="L4" s="73"/>
      <c r="M4" s="73"/>
      <c r="N4" s="73"/>
      <c r="O4" s="74"/>
      <c r="P4" s="64"/>
      <c r="Q4" s="64"/>
      <c r="R4" s="64"/>
      <c r="S4" s="64"/>
      <c r="T4" s="64"/>
    </row>
    <row r="5" spans="1:20" ht="43.4" customHeight="1">
      <c r="A5" s="69"/>
      <c r="B5" s="75" t="s">
        <v>3</v>
      </c>
      <c r="C5" s="421" t="s">
        <v>4</v>
      </c>
      <c r="D5" s="421"/>
      <c r="E5" s="425">
        <f>収支報告書!E5</f>
        <v>0</v>
      </c>
      <c r="F5" s="425"/>
      <c r="G5" s="425"/>
      <c r="H5" s="425"/>
      <c r="I5" s="64"/>
      <c r="J5" s="76"/>
      <c r="K5" s="419" t="s">
        <v>78</v>
      </c>
      <c r="L5" s="420"/>
      <c r="M5" s="65" t="str">
        <f>収支報告書!L5</f>
        <v>X10000</v>
      </c>
      <c r="N5" s="76"/>
      <c r="O5" s="77"/>
      <c r="P5" s="64"/>
      <c r="Q5" s="64"/>
      <c r="R5" s="64"/>
      <c r="S5" s="64"/>
      <c r="T5" s="64"/>
    </row>
    <row r="6" spans="1:20" ht="36.65" customHeight="1">
      <c r="A6" s="69"/>
      <c r="B6" s="78"/>
      <c r="C6" s="421" t="s">
        <v>9</v>
      </c>
      <c r="D6" s="421"/>
      <c r="E6" s="425">
        <f>収支報告書!E6</f>
        <v>0</v>
      </c>
      <c r="F6" s="425"/>
      <c r="G6" s="425"/>
      <c r="H6" s="425"/>
      <c r="I6" s="79"/>
      <c r="J6" s="76"/>
      <c r="K6" s="419" t="s">
        <v>79</v>
      </c>
      <c r="L6" s="420"/>
      <c r="M6" s="80">
        <f>収支報告書!L8</f>
        <v>0.5</v>
      </c>
      <c r="N6" s="76"/>
      <c r="O6" s="77"/>
      <c r="P6" s="64"/>
      <c r="Q6" s="64"/>
      <c r="R6" s="64"/>
      <c r="S6" s="64"/>
      <c r="T6" s="64"/>
    </row>
    <row r="7" spans="1:20" ht="36.65" customHeight="1">
      <c r="A7" s="69"/>
      <c r="B7" s="78"/>
      <c r="C7" s="69"/>
      <c r="D7" s="64"/>
      <c r="E7" s="64"/>
      <c r="F7" s="64"/>
      <c r="G7" s="64"/>
      <c r="H7" s="64"/>
      <c r="I7" s="79"/>
      <c r="J7" s="76"/>
      <c r="K7" s="419" t="s">
        <v>80</v>
      </c>
      <c r="L7" s="420"/>
      <c r="M7" s="195"/>
      <c r="N7" s="76"/>
      <c r="O7" s="77"/>
      <c r="P7" s="64"/>
      <c r="Q7" s="64"/>
      <c r="R7" s="64"/>
      <c r="S7" s="64"/>
      <c r="T7" s="64"/>
    </row>
    <row r="8" spans="1:20" ht="17.25" customHeight="1">
      <c r="B8" s="46"/>
      <c r="C8" s="28"/>
      <c r="I8" s="81"/>
      <c r="J8" s="82"/>
      <c r="K8" s="83"/>
      <c r="L8" s="83"/>
      <c r="M8" s="84"/>
      <c r="N8" s="82"/>
      <c r="O8" s="85"/>
    </row>
    <row r="9" spans="1:20" ht="66" hidden="1" customHeight="1">
      <c r="A9" s="69"/>
      <c r="B9" s="78"/>
      <c r="C9" s="423" t="s">
        <v>81</v>
      </c>
      <c r="D9" s="424"/>
      <c r="E9" s="424"/>
      <c r="F9" s="424"/>
      <c r="G9" s="424"/>
      <c r="H9" s="424"/>
      <c r="I9" s="424"/>
      <c r="J9" s="424"/>
      <c r="K9" s="424"/>
      <c r="L9" s="424"/>
      <c r="M9" s="424"/>
      <c r="N9" s="76"/>
      <c r="O9" s="77"/>
      <c r="P9" s="64"/>
      <c r="Q9" s="64"/>
      <c r="R9" s="64"/>
      <c r="S9" s="64"/>
      <c r="T9" s="64"/>
    </row>
    <row r="10" spans="1:20" ht="18" customHeight="1">
      <c r="A10" s="69"/>
      <c r="B10" s="78"/>
      <c r="C10" s="69"/>
      <c r="D10" s="86"/>
      <c r="E10" s="87"/>
      <c r="F10" s="88"/>
      <c r="G10" s="88"/>
      <c r="H10" s="89"/>
      <c r="I10" s="89"/>
      <c r="J10" s="89"/>
      <c r="K10" s="89"/>
      <c r="L10" s="89"/>
      <c r="M10" s="89"/>
      <c r="N10" s="64"/>
      <c r="O10" s="77"/>
      <c r="P10" s="64"/>
      <c r="Q10" s="64"/>
      <c r="R10" s="64"/>
      <c r="S10" s="64"/>
      <c r="T10" s="64"/>
    </row>
    <row r="11" spans="1:20" ht="63.15" customHeight="1">
      <c r="A11" s="69"/>
      <c r="B11" s="90" t="s">
        <v>82</v>
      </c>
      <c r="C11" s="316" t="s">
        <v>83</v>
      </c>
      <c r="D11" s="91" t="s">
        <v>84</v>
      </c>
      <c r="E11" s="106" t="s">
        <v>85</v>
      </c>
      <c r="F11" s="105" t="s">
        <v>86</v>
      </c>
      <c r="G11" s="312" t="s">
        <v>87</v>
      </c>
      <c r="H11" s="312" t="s">
        <v>88</v>
      </c>
      <c r="I11" s="312" t="s">
        <v>89</v>
      </c>
      <c r="J11" s="418" t="s">
        <v>90</v>
      </c>
      <c r="K11" s="418"/>
      <c r="L11" s="418"/>
      <c r="M11" s="312" t="s">
        <v>46</v>
      </c>
      <c r="N11" s="64"/>
      <c r="O11" s="77"/>
      <c r="P11" s="64"/>
      <c r="Q11" s="64"/>
      <c r="R11" s="64"/>
      <c r="S11" s="64"/>
      <c r="T11" s="64"/>
    </row>
    <row r="12" spans="1:20" s="94" customFormat="1" ht="48" customHeight="1">
      <c r="A12" s="317"/>
      <c r="B12" s="318"/>
      <c r="C12" s="66">
        <v>1</v>
      </c>
      <c r="D12" s="196"/>
      <c r="E12" s="197"/>
      <c r="F12" s="198"/>
      <c r="G12" s="199">
        <v>0</v>
      </c>
      <c r="H12" s="199">
        <v>0</v>
      </c>
      <c r="I12" s="199">
        <f>G12+H12</f>
        <v>0</v>
      </c>
      <c r="J12" s="417"/>
      <c r="K12" s="417"/>
      <c r="L12" s="417"/>
      <c r="M12" s="311"/>
      <c r="N12" s="93"/>
      <c r="O12" s="319"/>
      <c r="P12" s="93"/>
      <c r="Q12" s="93"/>
      <c r="R12" s="93"/>
      <c r="S12" s="93"/>
      <c r="T12" s="93"/>
    </row>
    <row r="13" spans="1:20" s="94" customFormat="1" ht="48" customHeight="1">
      <c r="A13" s="317"/>
      <c r="B13" s="318"/>
      <c r="C13" s="66">
        <v>2</v>
      </c>
      <c r="D13" s="196"/>
      <c r="E13" s="197"/>
      <c r="F13" s="198"/>
      <c r="G13" s="199">
        <v>0</v>
      </c>
      <c r="H13" s="199">
        <v>0</v>
      </c>
      <c r="I13" s="199">
        <f t="shared" ref="I13:I25" si="0">G13+H13</f>
        <v>0</v>
      </c>
      <c r="J13" s="417"/>
      <c r="K13" s="417"/>
      <c r="L13" s="417"/>
      <c r="M13" s="311"/>
      <c r="N13" s="93"/>
      <c r="O13" s="319"/>
      <c r="P13" s="93"/>
      <c r="Q13" s="93"/>
      <c r="R13" s="93"/>
      <c r="S13" s="93"/>
      <c r="T13" s="93"/>
    </row>
    <row r="14" spans="1:20" s="94" customFormat="1" ht="48" customHeight="1">
      <c r="A14" s="317"/>
      <c r="B14" s="318"/>
      <c r="C14" s="66">
        <v>3</v>
      </c>
      <c r="D14" s="196"/>
      <c r="E14" s="197"/>
      <c r="F14" s="198"/>
      <c r="G14" s="199">
        <v>0</v>
      </c>
      <c r="H14" s="199">
        <v>0</v>
      </c>
      <c r="I14" s="199">
        <f t="shared" si="0"/>
        <v>0</v>
      </c>
      <c r="J14" s="417"/>
      <c r="K14" s="417"/>
      <c r="L14" s="417"/>
      <c r="M14" s="311"/>
      <c r="N14" s="93"/>
      <c r="O14" s="319"/>
      <c r="P14" s="93"/>
      <c r="Q14" s="93"/>
      <c r="R14" s="93"/>
      <c r="S14" s="93"/>
      <c r="T14" s="93"/>
    </row>
    <row r="15" spans="1:20" s="94" customFormat="1" ht="48" customHeight="1">
      <c r="A15" s="317"/>
      <c r="B15" s="318"/>
      <c r="C15" s="66">
        <v>4</v>
      </c>
      <c r="D15" s="196"/>
      <c r="E15" s="197"/>
      <c r="F15" s="198"/>
      <c r="G15" s="199">
        <v>0</v>
      </c>
      <c r="H15" s="199">
        <v>0</v>
      </c>
      <c r="I15" s="199">
        <f t="shared" si="0"/>
        <v>0</v>
      </c>
      <c r="J15" s="417"/>
      <c r="K15" s="417"/>
      <c r="L15" s="417"/>
      <c r="M15" s="311"/>
      <c r="N15" s="93"/>
      <c r="O15" s="319"/>
      <c r="P15" s="93"/>
      <c r="Q15" s="93"/>
      <c r="R15" s="93"/>
      <c r="S15" s="93"/>
      <c r="T15" s="93"/>
    </row>
    <row r="16" spans="1:20" s="94" customFormat="1" ht="48" customHeight="1">
      <c r="A16" s="317"/>
      <c r="B16" s="318"/>
      <c r="C16" s="66">
        <v>5</v>
      </c>
      <c r="D16" s="196"/>
      <c r="E16" s="197"/>
      <c r="F16" s="198"/>
      <c r="G16" s="199">
        <v>0</v>
      </c>
      <c r="H16" s="199">
        <v>0</v>
      </c>
      <c r="I16" s="199">
        <f t="shared" si="0"/>
        <v>0</v>
      </c>
      <c r="J16" s="417"/>
      <c r="K16" s="417"/>
      <c r="L16" s="417"/>
      <c r="M16" s="311"/>
      <c r="N16" s="93"/>
      <c r="O16" s="319"/>
      <c r="P16" s="93"/>
      <c r="Q16" s="93"/>
      <c r="R16" s="93"/>
      <c r="S16" s="93"/>
      <c r="T16" s="93"/>
    </row>
    <row r="17" spans="1:30" s="94" customFormat="1" ht="48" customHeight="1">
      <c r="A17" s="317"/>
      <c r="B17" s="318"/>
      <c r="C17" s="66">
        <v>6</v>
      </c>
      <c r="D17" s="196"/>
      <c r="E17" s="197"/>
      <c r="F17" s="198"/>
      <c r="G17" s="199">
        <v>0</v>
      </c>
      <c r="H17" s="199">
        <v>0</v>
      </c>
      <c r="I17" s="199">
        <f t="shared" si="0"/>
        <v>0</v>
      </c>
      <c r="J17" s="417"/>
      <c r="K17" s="417"/>
      <c r="L17" s="417"/>
      <c r="M17" s="311"/>
      <c r="N17" s="93"/>
      <c r="O17" s="319"/>
      <c r="P17" s="93"/>
      <c r="Q17" s="93"/>
      <c r="R17" s="93"/>
      <c r="S17" s="93"/>
      <c r="T17" s="93"/>
    </row>
    <row r="18" spans="1:30" s="94" customFormat="1" ht="48" customHeight="1">
      <c r="A18" s="317"/>
      <c r="B18" s="318"/>
      <c r="C18" s="66">
        <v>7</v>
      </c>
      <c r="D18" s="196"/>
      <c r="E18" s="197"/>
      <c r="F18" s="198"/>
      <c r="G18" s="199">
        <v>0</v>
      </c>
      <c r="H18" s="199">
        <v>0</v>
      </c>
      <c r="I18" s="199">
        <f t="shared" si="0"/>
        <v>0</v>
      </c>
      <c r="J18" s="417"/>
      <c r="K18" s="417"/>
      <c r="L18" s="417"/>
      <c r="M18" s="311"/>
      <c r="N18" s="93"/>
      <c r="O18" s="319"/>
      <c r="P18" s="93"/>
      <c r="Q18" s="93"/>
      <c r="R18" s="93"/>
      <c r="S18" s="93"/>
      <c r="T18" s="93"/>
    </row>
    <row r="19" spans="1:30" s="94" customFormat="1" ht="48" customHeight="1">
      <c r="A19" s="317"/>
      <c r="B19" s="318"/>
      <c r="C19" s="66">
        <v>8</v>
      </c>
      <c r="D19" s="196"/>
      <c r="E19" s="197"/>
      <c r="F19" s="198"/>
      <c r="G19" s="199">
        <v>0</v>
      </c>
      <c r="H19" s="199">
        <v>0</v>
      </c>
      <c r="I19" s="199">
        <f t="shared" si="0"/>
        <v>0</v>
      </c>
      <c r="J19" s="417"/>
      <c r="K19" s="417"/>
      <c r="L19" s="417"/>
      <c r="M19" s="311"/>
      <c r="N19" s="93"/>
      <c r="O19" s="319"/>
      <c r="P19" s="93"/>
      <c r="Q19" s="93"/>
      <c r="R19" s="93"/>
      <c r="S19" s="93"/>
      <c r="T19" s="93"/>
    </row>
    <row r="20" spans="1:30" s="94" customFormat="1" ht="48" customHeight="1">
      <c r="A20" s="317"/>
      <c r="B20" s="318"/>
      <c r="C20" s="66">
        <v>9</v>
      </c>
      <c r="D20" s="200"/>
      <c r="E20" s="197"/>
      <c r="F20" s="198"/>
      <c r="G20" s="199">
        <v>0</v>
      </c>
      <c r="H20" s="199">
        <v>0</v>
      </c>
      <c r="I20" s="199">
        <f t="shared" si="0"/>
        <v>0</v>
      </c>
      <c r="J20" s="417"/>
      <c r="K20" s="417"/>
      <c r="L20" s="417"/>
      <c r="M20" s="311"/>
      <c r="N20" s="93"/>
      <c r="O20" s="319"/>
      <c r="P20" s="93"/>
      <c r="Q20" s="93"/>
      <c r="R20" s="93"/>
      <c r="S20" s="93"/>
      <c r="T20" s="93"/>
    </row>
    <row r="21" spans="1:30" s="94" customFormat="1" ht="48" customHeight="1">
      <c r="A21" s="317"/>
      <c r="B21" s="318"/>
      <c r="C21" s="66">
        <v>10</v>
      </c>
      <c r="D21" s="200"/>
      <c r="E21" s="197"/>
      <c r="F21" s="198"/>
      <c r="G21" s="199">
        <v>0</v>
      </c>
      <c r="H21" s="199">
        <v>0</v>
      </c>
      <c r="I21" s="199">
        <f t="shared" si="0"/>
        <v>0</v>
      </c>
      <c r="J21" s="417"/>
      <c r="K21" s="417"/>
      <c r="L21" s="417"/>
      <c r="M21" s="311"/>
      <c r="N21" s="93"/>
      <c r="O21" s="319"/>
      <c r="P21" s="93"/>
      <c r="Q21" s="93"/>
      <c r="R21" s="93"/>
      <c r="S21" s="93"/>
      <c r="T21" s="93"/>
    </row>
    <row r="22" spans="1:30" s="94" customFormat="1" ht="48" customHeight="1">
      <c r="A22" s="317"/>
      <c r="B22" s="318"/>
      <c r="C22" s="66">
        <v>11</v>
      </c>
      <c r="D22" s="200"/>
      <c r="E22" s="197"/>
      <c r="F22" s="198"/>
      <c r="G22" s="199">
        <v>0</v>
      </c>
      <c r="H22" s="199">
        <v>0</v>
      </c>
      <c r="I22" s="199">
        <f t="shared" si="0"/>
        <v>0</v>
      </c>
      <c r="J22" s="417"/>
      <c r="K22" s="417"/>
      <c r="L22" s="417"/>
      <c r="M22" s="311"/>
      <c r="N22" s="93"/>
      <c r="O22" s="319"/>
      <c r="P22" s="93"/>
      <c r="Q22" s="93"/>
      <c r="R22" s="93"/>
      <c r="S22" s="93"/>
      <c r="T22" s="93"/>
    </row>
    <row r="23" spans="1:30" s="94" customFormat="1" ht="48" customHeight="1">
      <c r="A23" s="317"/>
      <c r="B23" s="318"/>
      <c r="C23" s="66">
        <v>12</v>
      </c>
      <c r="D23" s="200"/>
      <c r="E23" s="197"/>
      <c r="F23" s="198"/>
      <c r="G23" s="199">
        <v>0</v>
      </c>
      <c r="H23" s="199">
        <v>0</v>
      </c>
      <c r="I23" s="199">
        <f t="shared" si="0"/>
        <v>0</v>
      </c>
      <c r="J23" s="417"/>
      <c r="K23" s="417"/>
      <c r="L23" s="417"/>
      <c r="M23" s="311"/>
      <c r="N23" s="93"/>
      <c r="O23" s="319"/>
      <c r="P23" s="93"/>
      <c r="Q23" s="93"/>
      <c r="R23" s="93"/>
      <c r="S23" s="93"/>
      <c r="T23" s="93"/>
    </row>
    <row r="24" spans="1:30" s="94" customFormat="1" ht="48" customHeight="1">
      <c r="A24" s="317"/>
      <c r="B24" s="318"/>
      <c r="C24" s="66">
        <v>13</v>
      </c>
      <c r="D24" s="200"/>
      <c r="E24" s="197"/>
      <c r="F24" s="198"/>
      <c r="G24" s="199">
        <v>0</v>
      </c>
      <c r="H24" s="199">
        <v>0</v>
      </c>
      <c r="I24" s="199">
        <f t="shared" si="0"/>
        <v>0</v>
      </c>
      <c r="J24" s="417"/>
      <c r="K24" s="417"/>
      <c r="L24" s="417"/>
      <c r="M24" s="311"/>
      <c r="N24" s="93"/>
      <c r="O24" s="319"/>
      <c r="P24" s="93"/>
      <c r="Q24" s="93"/>
      <c r="R24" s="93"/>
      <c r="S24" s="93"/>
      <c r="T24" s="93"/>
    </row>
    <row r="25" spans="1:30" s="94" customFormat="1" ht="48" customHeight="1">
      <c r="A25" s="317"/>
      <c r="B25" s="318"/>
      <c r="C25" s="66">
        <v>14</v>
      </c>
      <c r="D25" s="200"/>
      <c r="E25" s="197"/>
      <c r="F25" s="198"/>
      <c r="G25" s="199">
        <v>0</v>
      </c>
      <c r="H25" s="199">
        <v>0</v>
      </c>
      <c r="I25" s="199">
        <f t="shared" si="0"/>
        <v>0</v>
      </c>
      <c r="J25" s="417"/>
      <c r="K25" s="417"/>
      <c r="L25" s="417"/>
      <c r="M25" s="311"/>
      <c r="N25" s="93"/>
      <c r="O25" s="319"/>
      <c r="P25" s="93"/>
      <c r="Q25" s="93"/>
      <c r="R25" s="93"/>
      <c r="S25" s="93"/>
      <c r="T25" s="93"/>
    </row>
    <row r="26" spans="1:30" ht="37.5" customHeight="1" thickBot="1">
      <c r="A26" s="69"/>
      <c r="B26" s="78"/>
      <c r="C26" s="327"/>
      <c r="D26" s="327"/>
      <c r="E26" s="328"/>
      <c r="F26" s="64"/>
      <c r="G26" s="64"/>
      <c r="H26" s="64"/>
      <c r="I26" s="64"/>
      <c r="J26" s="64"/>
      <c r="K26" s="211"/>
      <c r="L26" s="211"/>
      <c r="M26" s="64"/>
      <c r="N26" s="64"/>
      <c r="O26" s="77"/>
      <c r="P26" s="64"/>
      <c r="Q26" s="64"/>
      <c r="R26" s="64"/>
      <c r="S26" s="64"/>
      <c r="T26" s="64"/>
    </row>
    <row r="27" spans="1:30" s="94" customFormat="1" ht="53.25" customHeight="1" thickTop="1">
      <c r="A27" s="69"/>
      <c r="B27" s="78"/>
      <c r="C27" s="201"/>
      <c r="D27" s="202"/>
      <c r="E27" s="203"/>
      <c r="F27" s="207" t="s">
        <v>91</v>
      </c>
      <c r="G27" s="208" t="s">
        <v>92</v>
      </c>
      <c r="H27" s="209" t="s">
        <v>93</v>
      </c>
      <c r="I27" s="210" t="s">
        <v>94</v>
      </c>
      <c r="J27" s="64"/>
      <c r="K27" s="211"/>
      <c r="L27" s="64"/>
      <c r="M27" s="64"/>
      <c r="N27" s="64"/>
      <c r="O27" s="77"/>
      <c r="P27" s="64"/>
      <c r="Q27" s="64"/>
      <c r="R27" s="64"/>
      <c r="S27" s="64"/>
      <c r="T27" s="64"/>
      <c r="U27" s="31"/>
      <c r="V27" s="31"/>
      <c r="W27" s="31"/>
      <c r="X27" s="31"/>
      <c r="Y27" s="31"/>
      <c r="Z27" s="31"/>
      <c r="AA27" s="31"/>
      <c r="AB27" s="31"/>
      <c r="AC27" s="31"/>
      <c r="AD27" s="31"/>
    </row>
    <row r="28" spans="1:30" s="94" customFormat="1" ht="27.75" customHeight="1" thickBot="1">
      <c r="A28" s="69"/>
      <c r="B28" s="78"/>
      <c r="C28" s="69"/>
      <c r="D28" s="202"/>
      <c r="E28" s="203"/>
      <c r="F28" s="214">
        <f>SUM(F12:F26)</f>
        <v>0</v>
      </c>
      <c r="G28" s="215">
        <f>SUM(G12:G26)</f>
        <v>0</v>
      </c>
      <c r="H28" s="216">
        <f>SUM(H12:H26)</f>
        <v>0</v>
      </c>
      <c r="I28" s="217">
        <f>SUM(I12:I26)</f>
        <v>0</v>
      </c>
      <c r="J28" s="64"/>
      <c r="K28" s="64"/>
      <c r="L28" s="64"/>
      <c r="M28" s="64"/>
      <c r="N28" s="64"/>
      <c r="O28" s="77"/>
      <c r="P28" s="64"/>
      <c r="Q28" s="64"/>
      <c r="R28" s="64"/>
      <c r="S28" s="64"/>
      <c r="T28" s="64"/>
      <c r="U28" s="31"/>
      <c r="V28" s="31"/>
      <c r="W28" s="31"/>
      <c r="X28" s="31"/>
      <c r="Y28" s="31"/>
      <c r="Z28" s="31"/>
      <c r="AA28" s="31"/>
      <c r="AB28" s="31"/>
      <c r="AC28" s="31"/>
      <c r="AD28" s="31"/>
    </row>
    <row r="29" spans="1:30" s="94" customFormat="1" ht="27.75" customHeight="1" thickTop="1" thickBot="1">
      <c r="A29" s="69"/>
      <c r="B29" s="204"/>
      <c r="C29" s="205"/>
      <c r="D29" s="206"/>
      <c r="E29" s="206"/>
      <c r="F29" s="218"/>
      <c r="G29" s="218"/>
      <c r="H29" s="212"/>
      <c r="I29" s="212"/>
      <c r="J29" s="212"/>
      <c r="K29" s="212"/>
      <c r="L29" s="212"/>
      <c r="M29" s="212"/>
      <c r="N29" s="212"/>
      <c r="O29" s="213"/>
      <c r="P29" s="64"/>
      <c r="Q29" s="64"/>
      <c r="R29" s="64"/>
      <c r="S29" s="64"/>
      <c r="T29" s="64"/>
      <c r="U29" s="31"/>
      <c r="V29" s="31"/>
      <c r="W29" s="31"/>
      <c r="X29" s="31"/>
      <c r="Y29" s="31"/>
      <c r="Z29" s="31"/>
      <c r="AA29" s="31"/>
      <c r="AB29" s="31"/>
      <c r="AC29" s="31"/>
      <c r="AD29" s="31"/>
    </row>
    <row r="30" spans="1:30" s="94" customFormat="1" ht="18.75" customHeight="1">
      <c r="A30" s="69"/>
      <c r="B30" s="69"/>
      <c r="C30" s="69"/>
      <c r="D30" s="202"/>
      <c r="E30" s="202"/>
      <c r="F30" s="79"/>
      <c r="G30" s="79"/>
      <c r="H30" s="64"/>
      <c r="I30" s="64"/>
      <c r="J30" s="64"/>
      <c r="K30" s="64"/>
      <c r="L30" s="64"/>
      <c r="M30" s="64"/>
      <c r="N30" s="64"/>
      <c r="O30" s="64"/>
      <c r="P30" s="64"/>
      <c r="Q30" s="64"/>
      <c r="R30" s="64"/>
      <c r="S30" s="64"/>
      <c r="T30" s="64"/>
      <c r="U30" s="31"/>
      <c r="V30" s="31"/>
      <c r="W30" s="31"/>
      <c r="X30" s="31"/>
      <c r="Y30" s="31"/>
      <c r="Z30" s="31"/>
      <c r="AA30" s="31"/>
      <c r="AB30" s="31"/>
      <c r="AC30" s="31"/>
      <c r="AD30" s="31"/>
    </row>
    <row r="31" spans="1:30" s="94" customFormat="1" ht="18.75" customHeight="1">
      <c r="A31" s="69"/>
      <c r="B31" s="69"/>
      <c r="C31" s="69"/>
      <c r="D31" s="202"/>
      <c r="E31" s="202"/>
      <c r="F31" s="79"/>
      <c r="G31" s="79"/>
      <c r="H31" s="64"/>
      <c r="I31" s="64"/>
      <c r="J31" s="64"/>
      <c r="K31" s="64"/>
      <c r="L31" s="64"/>
      <c r="M31" s="64"/>
      <c r="N31" s="64"/>
      <c r="O31" s="64"/>
      <c r="P31" s="64"/>
      <c r="Q31" s="64"/>
      <c r="R31" s="64"/>
      <c r="S31" s="64"/>
      <c r="T31" s="64"/>
      <c r="U31" s="31"/>
      <c r="V31" s="31"/>
      <c r="W31" s="31"/>
      <c r="X31" s="31"/>
      <c r="Y31" s="31"/>
      <c r="Z31" s="31"/>
      <c r="AA31" s="31"/>
      <c r="AB31" s="31"/>
      <c r="AC31" s="31"/>
      <c r="AD31" s="31"/>
    </row>
    <row r="32" spans="1:30" ht="18.75" customHeight="1">
      <c r="B32" s="28"/>
      <c r="C32" s="28"/>
      <c r="D32" s="37"/>
      <c r="E32" s="37"/>
      <c r="F32" s="81"/>
      <c r="G32" s="81"/>
    </row>
    <row r="33" spans="2:7" ht="18.75" customHeight="1">
      <c r="B33" s="28"/>
      <c r="C33" s="28"/>
      <c r="D33" s="37"/>
      <c r="E33" s="37"/>
      <c r="F33" s="36"/>
      <c r="G33" s="36"/>
    </row>
    <row r="34" spans="2:7" ht="18.75" customHeight="1">
      <c r="B34" s="28"/>
      <c r="C34" s="28"/>
      <c r="D34" s="38"/>
      <c r="E34" s="38"/>
      <c r="F34" s="39"/>
      <c r="G34" s="38"/>
    </row>
    <row r="35" spans="2:7">
      <c r="B35" s="28"/>
      <c r="C35" s="28"/>
      <c r="D35" s="38"/>
      <c r="E35" s="38"/>
      <c r="F35" s="39"/>
      <c r="G35" s="38"/>
    </row>
    <row r="36" spans="2:7">
      <c r="B36" s="28"/>
      <c r="C36" s="28"/>
      <c r="D36" s="38"/>
      <c r="E36" s="38"/>
      <c r="F36" s="39"/>
      <c r="G36" s="38"/>
    </row>
    <row r="37" spans="2:7">
      <c r="B37" s="28"/>
      <c r="C37" s="28"/>
      <c r="D37" s="28"/>
      <c r="E37" s="28"/>
      <c r="F37" s="30"/>
      <c r="G37" s="28"/>
    </row>
    <row r="38" spans="2:7">
      <c r="B38" s="28"/>
      <c r="C38" s="28"/>
      <c r="D38" s="28"/>
      <c r="E38" s="28"/>
      <c r="F38" s="30"/>
      <c r="G38" s="28"/>
    </row>
    <row r="39" spans="2:7">
      <c r="B39" s="28"/>
      <c r="C39" s="28"/>
      <c r="D39" s="28"/>
      <c r="E39" s="28"/>
      <c r="F39" s="30"/>
      <c r="G39" s="28"/>
    </row>
    <row r="40" spans="2:7">
      <c r="B40" s="28"/>
      <c r="C40" s="28"/>
      <c r="D40" s="28"/>
      <c r="E40" s="28"/>
      <c r="F40" s="30"/>
      <c r="G40" s="28"/>
    </row>
    <row r="41" spans="2:7">
      <c r="B41" s="28"/>
      <c r="C41" s="28"/>
      <c r="D41" s="28"/>
      <c r="E41" s="28"/>
      <c r="F41" s="30"/>
      <c r="G41" s="28"/>
    </row>
    <row r="54" spans="1:1">
      <c r="A54" s="40"/>
    </row>
    <row r="65" spans="1:1">
      <c r="A65" s="40"/>
    </row>
  </sheetData>
  <sheetProtection algorithmName="SHA-512" hashValue="VxQwdiMYVgjYBqnf5Kp8+s+ShPJ3U8gpcxZoRG/7gpO0N8oIWfyIzLVGNVgVXCvimiOiv8VjEkNS575QmbUPzg==" saltValue="rKoQCpEA7sUfG+/KhbY4bw==" spinCount="100000" sheet="1" formatCells="0" formatColumns="0" formatRows="0" insertRows="0" insertHyperlinks="0" deleteColumns="0" deleteRows="0" sort="0" autoFilter="0" pivotTables="0"/>
  <mergeCells count="25">
    <mergeCell ref="J24:L24"/>
    <mergeCell ref="J25:L25"/>
    <mergeCell ref="K5:L5"/>
    <mergeCell ref="E5:H5"/>
    <mergeCell ref="E6:H6"/>
    <mergeCell ref="J18:L18"/>
    <mergeCell ref="J19:L19"/>
    <mergeCell ref="J20:L20"/>
    <mergeCell ref="J21:L21"/>
    <mergeCell ref="J22:L22"/>
    <mergeCell ref="J23:L23"/>
    <mergeCell ref="J12:L12"/>
    <mergeCell ref="J13:L13"/>
    <mergeCell ref="J14:L14"/>
    <mergeCell ref="J15:L15"/>
    <mergeCell ref="J16:L16"/>
    <mergeCell ref="B2:O2"/>
    <mergeCell ref="J17:L17"/>
    <mergeCell ref="J11:L11"/>
    <mergeCell ref="K6:L6"/>
    <mergeCell ref="K7:L7"/>
    <mergeCell ref="C5:D5"/>
    <mergeCell ref="C6:D6"/>
    <mergeCell ref="B3:O3"/>
    <mergeCell ref="C9:M9"/>
  </mergeCells>
  <phoneticPr fontId="10"/>
  <conditionalFormatting sqref="A9">
    <cfRule type="expression" dxfId="34" priority="5">
      <formula>CELL("protect",A1)=0</formula>
    </cfRule>
  </conditionalFormatting>
  <conditionalFormatting sqref="I17">
    <cfRule type="expression" dxfId="33" priority="4">
      <formula>CELL("protect",A1)=0</formula>
    </cfRule>
  </conditionalFormatting>
  <conditionalFormatting sqref="A1:XFD1048576">
    <cfRule type="expression" dxfId="32" priority="1">
      <formula>CELL("protect",A1)=0</formula>
    </cfRule>
    <cfRule type="expression" dxfId="31" priority="2">
      <formula>CELL("protect",A1)=0</formula>
    </cfRule>
    <cfRule type="expression" priority="3">
      <formula>CELL("protect",A1)=0</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7C1303-FF51-45F1-8405-2EE3AE236F92}">
  <sheetPr>
    <tabColor theme="7"/>
  </sheetPr>
  <dimension ref="A2:P21"/>
  <sheetViews>
    <sheetView workbookViewId="0">
      <selection activeCell="I23" sqref="I23"/>
    </sheetView>
  </sheetViews>
  <sheetFormatPr defaultColWidth="9" defaultRowHeight="16.5"/>
  <cols>
    <col min="1" max="1" width="9" style="2"/>
    <col min="2" max="4" width="13.58203125" style="2" customWidth="1"/>
    <col min="5" max="5" width="6" style="2" customWidth="1"/>
    <col min="6" max="16384" width="9" style="2"/>
  </cols>
  <sheetData>
    <row r="2" spans="1:16" ht="17" thickBot="1">
      <c r="B2" s="3" t="s">
        <v>95</v>
      </c>
      <c r="C2" s="3" t="s">
        <v>96</v>
      </c>
      <c r="D2" s="3" t="s">
        <v>97</v>
      </c>
    </row>
    <row r="3" spans="1:16">
      <c r="A3" s="4" t="s">
        <v>83</v>
      </c>
      <c r="B3" s="5" t="s">
        <v>98</v>
      </c>
      <c r="C3" s="6" t="s">
        <v>99</v>
      </c>
      <c r="D3" s="7" t="s">
        <v>100</v>
      </c>
      <c r="F3" s="8" t="s">
        <v>101</v>
      </c>
    </row>
    <row r="4" spans="1:16">
      <c r="A4" s="4" t="s">
        <v>102</v>
      </c>
      <c r="B4" s="9">
        <v>230000</v>
      </c>
      <c r="C4" s="10">
        <v>0.1</v>
      </c>
      <c r="D4" s="11">
        <f>ROUNDUP(C4*B4/(1+C4),0)</f>
        <v>20910</v>
      </c>
      <c r="F4" s="103" t="s">
        <v>103</v>
      </c>
      <c r="G4" s="42"/>
      <c r="H4" s="42"/>
      <c r="I4" s="42"/>
      <c r="J4" s="42"/>
      <c r="K4" s="42"/>
      <c r="L4" s="42"/>
      <c r="M4" s="42"/>
      <c r="N4" s="42"/>
      <c r="O4" s="42"/>
      <c r="P4" s="42"/>
    </row>
    <row r="5" spans="1:16">
      <c r="A5" s="12">
        <v>1</v>
      </c>
      <c r="B5" s="13"/>
      <c r="C5" s="14">
        <v>0.1</v>
      </c>
      <c r="D5" s="15">
        <f>ROUNDUP(C5*B5/(1+C5),0)</f>
        <v>0</v>
      </c>
      <c r="F5" s="8"/>
      <c r="N5" s="42"/>
      <c r="O5" s="42"/>
      <c r="P5" s="42"/>
    </row>
    <row r="6" spans="1:16">
      <c r="A6" s="12">
        <v>2</v>
      </c>
      <c r="B6" s="13"/>
      <c r="C6" s="14">
        <v>0.1</v>
      </c>
      <c r="D6" s="15">
        <f t="shared" ref="D6:D14" si="0">ROUNDUP(C6*B6/(1+C6),0)</f>
        <v>0</v>
      </c>
      <c r="F6" s="104" t="s">
        <v>104</v>
      </c>
      <c r="G6" s="42"/>
      <c r="H6" s="42"/>
      <c r="I6" s="42"/>
      <c r="J6" s="42"/>
      <c r="K6" s="42"/>
      <c r="L6" s="42"/>
      <c r="M6" s="42"/>
      <c r="N6" s="42"/>
      <c r="O6" s="42"/>
      <c r="P6" s="42"/>
    </row>
    <row r="7" spans="1:16">
      <c r="A7" s="12">
        <v>3</v>
      </c>
      <c r="B7" s="13"/>
      <c r="C7" s="14">
        <v>0.1</v>
      </c>
      <c r="D7" s="15">
        <f t="shared" si="0"/>
        <v>0</v>
      </c>
      <c r="F7" s="104" t="s">
        <v>105</v>
      </c>
      <c r="G7" s="42"/>
      <c r="H7" s="42"/>
      <c r="I7" s="42"/>
      <c r="J7" s="42"/>
      <c r="K7" s="42"/>
      <c r="L7" s="42"/>
      <c r="M7" s="42"/>
      <c r="N7" s="42"/>
      <c r="O7" s="42"/>
      <c r="P7" s="42"/>
    </row>
    <row r="8" spans="1:16">
      <c r="A8" s="12">
        <v>4</v>
      </c>
      <c r="B8" s="13"/>
      <c r="C8" s="14">
        <v>0.1</v>
      </c>
      <c r="D8" s="15">
        <f t="shared" si="0"/>
        <v>0</v>
      </c>
      <c r="F8" s="8"/>
      <c r="L8" s="42"/>
      <c r="M8" s="42"/>
      <c r="N8" s="42"/>
      <c r="O8" s="42"/>
      <c r="P8" s="42"/>
    </row>
    <row r="9" spans="1:16">
      <c r="A9" s="12">
        <v>5</v>
      </c>
      <c r="B9" s="13"/>
      <c r="C9" s="14">
        <v>0.1</v>
      </c>
      <c r="D9" s="15">
        <f t="shared" si="0"/>
        <v>0</v>
      </c>
      <c r="F9" s="104" t="s">
        <v>106</v>
      </c>
      <c r="G9" s="42"/>
      <c r="H9" s="42"/>
      <c r="I9" s="42"/>
      <c r="J9" s="42"/>
      <c r="K9" s="42"/>
      <c r="L9" s="42"/>
      <c r="M9" s="42"/>
      <c r="N9" s="42"/>
      <c r="O9" s="42"/>
      <c r="P9" s="42"/>
    </row>
    <row r="10" spans="1:16">
      <c r="A10" s="12">
        <v>6</v>
      </c>
      <c r="B10" s="13"/>
      <c r="C10" s="14">
        <v>0.1</v>
      </c>
      <c r="D10" s="15">
        <f t="shared" si="0"/>
        <v>0</v>
      </c>
      <c r="F10" s="42"/>
      <c r="G10" s="42"/>
      <c r="H10" s="42"/>
      <c r="I10" s="42"/>
      <c r="J10" s="42"/>
      <c r="K10" s="42"/>
      <c r="L10" s="42"/>
      <c r="M10" s="42"/>
      <c r="N10" s="42"/>
      <c r="O10" s="42"/>
      <c r="P10" s="42"/>
    </row>
    <row r="11" spans="1:16">
      <c r="A11" s="12">
        <v>7</v>
      </c>
      <c r="B11" s="13"/>
      <c r="C11" s="14">
        <v>0.1</v>
      </c>
      <c r="D11" s="15">
        <f t="shared" si="0"/>
        <v>0</v>
      </c>
      <c r="F11" s="104" t="s">
        <v>107</v>
      </c>
      <c r="G11" s="42"/>
      <c r="H11" s="42"/>
      <c r="I11" s="42"/>
      <c r="J11" s="42"/>
      <c r="K11" s="42"/>
      <c r="L11" s="42"/>
      <c r="M11" s="42"/>
      <c r="N11" s="42"/>
      <c r="O11" s="42"/>
      <c r="P11" s="42"/>
    </row>
    <row r="12" spans="1:16">
      <c r="A12" s="12">
        <v>8</v>
      </c>
      <c r="B12" s="13"/>
      <c r="C12" s="14">
        <v>0.1</v>
      </c>
      <c r="D12" s="15">
        <f t="shared" si="0"/>
        <v>0</v>
      </c>
      <c r="F12" s="42"/>
      <c r="G12" s="42"/>
      <c r="H12" s="42"/>
      <c r="I12" s="42"/>
      <c r="J12" s="42"/>
      <c r="K12" s="42"/>
      <c r="L12" s="42"/>
      <c r="M12" s="42"/>
      <c r="N12" s="42"/>
      <c r="O12" s="42"/>
      <c r="P12" s="42"/>
    </row>
    <row r="13" spans="1:16">
      <c r="A13" s="12">
        <v>9</v>
      </c>
      <c r="B13" s="13"/>
      <c r="C13" s="14">
        <v>0.1</v>
      </c>
      <c r="D13" s="15">
        <f t="shared" si="0"/>
        <v>0</v>
      </c>
      <c r="F13" s="42"/>
      <c r="G13" s="42"/>
      <c r="H13" s="42"/>
      <c r="I13" s="42"/>
      <c r="J13" s="42"/>
      <c r="K13" s="42"/>
      <c r="L13" s="42"/>
      <c r="M13" s="42"/>
      <c r="N13" s="42"/>
      <c r="O13" s="42"/>
      <c r="P13" s="42"/>
    </row>
    <row r="14" spans="1:16" ht="17" thickBot="1">
      <c r="A14" s="12">
        <v>10</v>
      </c>
      <c r="B14" s="13"/>
      <c r="C14" s="14">
        <v>0.1</v>
      </c>
      <c r="D14" s="16">
        <f t="shared" si="0"/>
        <v>0</v>
      </c>
      <c r="F14" s="42"/>
      <c r="G14" s="42"/>
      <c r="H14" s="42"/>
      <c r="I14" s="42"/>
      <c r="J14" s="42"/>
      <c r="K14" s="42"/>
      <c r="L14" s="42"/>
      <c r="M14" s="42"/>
      <c r="N14" s="42"/>
      <c r="O14" s="42"/>
      <c r="P14" s="42"/>
    </row>
    <row r="16" spans="1:16">
      <c r="B16" s="19"/>
    </row>
    <row r="17" spans="2:4">
      <c r="D17" s="19"/>
    </row>
    <row r="18" spans="2:4">
      <c r="B18" s="19"/>
      <c r="C18" s="19"/>
    </row>
    <row r="19" spans="2:4">
      <c r="C19" s="19"/>
      <c r="D19" s="19"/>
    </row>
    <row r="20" spans="2:4">
      <c r="B20" s="19"/>
    </row>
    <row r="21" spans="2:4">
      <c r="B21" s="19"/>
    </row>
  </sheetData>
  <sheetProtection formatCells="0" formatColumns="0" formatRows="0" insertColumns="0" insertRows="0" insertHyperlinks="0" deleteColumns="0" deleteRows="0" sort="0" autoFilter="0" pivotTables="0"/>
  <phoneticPr fontId="10"/>
  <conditionalFormatting sqref="A18">
    <cfRule type="expression" priority="6">
      <formula>CELL("protect",A1)=0</formula>
    </cfRule>
  </conditionalFormatting>
  <conditionalFormatting sqref="A1:XFD11 A13:XFD1048576 A12 C12:XFD12">
    <cfRule type="expression" dxfId="30" priority="4">
      <formula>CELL("protect",A1)=0</formula>
    </cfRule>
    <cfRule type="expression" dxfId="29" priority="5">
      <formula>CELL("protect",A1)=0</formula>
    </cfRule>
  </conditionalFormatting>
  <conditionalFormatting sqref="B12">
    <cfRule type="expression" dxfId="28" priority="1">
      <formula>CELL("protect",B12)=0</formula>
    </cfRule>
    <cfRule type="expression" dxfId="27" priority="2">
      <formula>CELL("protect",B12)=0</formula>
    </cfRule>
  </conditionalFormatting>
  <dataValidations count="1">
    <dataValidation type="list" allowBlank="1" showInputMessage="1" showErrorMessage="1" sqref="C4:C14" xr:uid="{4B2E956D-5B40-4D6D-A522-3955C53D7D91}">
      <formula1>"10%,8%"</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A7942-7E56-4E51-B54A-487A7376938E}">
  <sheetPr>
    <tabColor rgb="FFFF0000"/>
    <pageSetUpPr fitToPage="1"/>
  </sheetPr>
  <dimension ref="A1:J62"/>
  <sheetViews>
    <sheetView showGridLines="0" zoomScale="85" zoomScaleNormal="85" zoomScaleSheetLayoutView="100" workbookViewId="0">
      <selection activeCell="D12" sqref="D12"/>
    </sheetView>
  </sheetViews>
  <sheetFormatPr defaultColWidth="9" defaultRowHeight="22"/>
  <cols>
    <col min="1" max="1" width="3.83203125" style="28" customWidth="1"/>
    <col min="2" max="2" width="19.83203125" style="31" customWidth="1"/>
    <col min="3" max="3" width="19.33203125" style="31" customWidth="1"/>
    <col min="4" max="4" width="46.33203125" style="31" customWidth="1"/>
    <col min="5" max="5" width="3" style="31" customWidth="1"/>
    <col min="6" max="6" width="13.5" style="31" bestFit="1" customWidth="1"/>
    <col min="7" max="7" width="9" style="31"/>
    <col min="8" max="8" width="3" style="31" customWidth="1"/>
    <col min="9" max="16384" width="9" style="31"/>
  </cols>
  <sheetData>
    <row r="1" spans="2:10" s="28" customFormat="1" ht="49" customHeight="1">
      <c r="G1" s="29"/>
      <c r="H1" s="251"/>
      <c r="I1" s="252"/>
      <c r="J1" s="251"/>
    </row>
    <row r="2" spans="2:10" ht="35.25" customHeight="1" thickBot="1">
      <c r="B2" s="415" t="s">
        <v>72</v>
      </c>
      <c r="C2" s="415"/>
      <c r="D2" s="415"/>
      <c r="E2" s="415"/>
      <c r="F2" s="415"/>
      <c r="G2" s="415"/>
      <c r="H2" s="415"/>
    </row>
    <row r="3" spans="2:10">
      <c r="B3" s="32"/>
      <c r="C3" s="33"/>
      <c r="D3" s="33"/>
      <c r="E3" s="33"/>
      <c r="F3" s="253"/>
      <c r="G3" s="253"/>
      <c r="H3" s="45"/>
    </row>
    <row r="4" spans="2:10" ht="18.75" customHeight="1">
      <c r="B4" s="46" t="s">
        <v>3</v>
      </c>
      <c r="C4" s="41" t="s">
        <v>4</v>
      </c>
      <c r="D4" s="254" t="str">
        <f>'収支報告書記入例 '!E5</f>
        <v>株式会社○○○○</v>
      </c>
      <c r="E4" s="255"/>
      <c r="F4" s="173" t="s">
        <v>73</v>
      </c>
      <c r="G4" s="108">
        <f>'収支報告書記入例 '!L7</f>
        <v>1</v>
      </c>
      <c r="H4" s="47"/>
    </row>
    <row r="5" spans="2:10" ht="18.75" customHeight="1">
      <c r="B5" s="46"/>
      <c r="C5" s="41" t="s">
        <v>9</v>
      </c>
      <c r="D5" s="41" t="str">
        <f>'収支報告書記入例 '!E6</f>
        <v>△△△△△△ 公演</v>
      </c>
      <c r="E5" s="255"/>
      <c r="F5" s="256"/>
      <c r="G5" s="256"/>
      <c r="H5" s="47"/>
    </row>
    <row r="6" spans="2:10" ht="18.75" customHeight="1">
      <c r="B6" s="46"/>
      <c r="C6" s="37"/>
      <c r="D6" s="37"/>
      <c r="E6" s="255"/>
      <c r="F6" s="256"/>
      <c r="G6" s="256"/>
      <c r="H6" s="47"/>
    </row>
    <row r="7" spans="2:10">
      <c r="B7" s="46" t="s">
        <v>74</v>
      </c>
      <c r="C7" s="110" t="s">
        <v>108</v>
      </c>
      <c r="D7" s="110" t="s">
        <v>75</v>
      </c>
      <c r="E7" s="256"/>
      <c r="F7" s="256"/>
      <c r="G7" s="256"/>
      <c r="H7" s="47"/>
    </row>
    <row r="8" spans="2:10">
      <c r="B8" s="46"/>
      <c r="C8" s="41">
        <v>1</v>
      </c>
      <c r="D8" s="41" t="s">
        <v>109</v>
      </c>
      <c r="E8" s="256"/>
      <c r="F8" s="256"/>
      <c r="G8" s="256"/>
      <c r="H8" s="47"/>
    </row>
    <row r="9" spans="2:10">
      <c r="B9" s="46"/>
      <c r="C9" s="41">
        <v>2</v>
      </c>
      <c r="D9" s="41" t="s">
        <v>109</v>
      </c>
      <c r="E9" s="256"/>
      <c r="F9" s="256"/>
      <c r="G9" s="256"/>
      <c r="H9" s="47"/>
    </row>
    <row r="10" spans="2:10" ht="18.75" customHeight="1">
      <c r="B10" s="46"/>
      <c r="C10" s="41">
        <v>3</v>
      </c>
      <c r="D10" s="41" t="s">
        <v>109</v>
      </c>
      <c r="E10" s="256"/>
      <c r="F10" s="256"/>
      <c r="G10" s="256"/>
      <c r="H10" s="47"/>
    </row>
    <row r="11" spans="2:10" ht="18.75" customHeight="1">
      <c r="B11" s="46"/>
      <c r="C11" s="41">
        <v>4</v>
      </c>
      <c r="D11" s="41" t="s">
        <v>110</v>
      </c>
      <c r="E11" s="256"/>
      <c r="F11" s="256"/>
      <c r="G11" s="256"/>
      <c r="H11" s="47"/>
    </row>
    <row r="12" spans="2:10" ht="18.75" customHeight="1">
      <c r="B12" s="46"/>
      <c r="C12" s="41">
        <v>5</v>
      </c>
      <c r="D12" s="41" t="s">
        <v>110</v>
      </c>
      <c r="E12" s="256"/>
      <c r="F12" s="256"/>
      <c r="G12" s="256"/>
      <c r="H12" s="47"/>
    </row>
    <row r="13" spans="2:10" ht="18.75" customHeight="1">
      <c r="B13" s="46"/>
      <c r="C13" s="41">
        <v>6</v>
      </c>
      <c r="D13" s="41" t="s">
        <v>110</v>
      </c>
      <c r="E13" s="256"/>
      <c r="F13" s="256"/>
      <c r="G13" s="256"/>
      <c r="H13" s="47"/>
    </row>
    <row r="14" spans="2:10" ht="18.75" customHeight="1">
      <c r="B14" s="46"/>
      <c r="C14" s="41">
        <v>7</v>
      </c>
      <c r="D14" s="41" t="s">
        <v>110</v>
      </c>
      <c r="E14" s="256"/>
      <c r="F14" s="256"/>
      <c r="G14" s="256"/>
      <c r="H14" s="47"/>
    </row>
    <row r="15" spans="2:10" ht="18.75" customHeight="1">
      <c r="B15" s="46"/>
      <c r="C15" s="41">
        <v>8</v>
      </c>
      <c r="D15" s="41" t="s">
        <v>110</v>
      </c>
      <c r="E15" s="256"/>
      <c r="F15" s="256"/>
      <c r="G15" s="256"/>
      <c r="H15" s="47"/>
    </row>
    <row r="16" spans="2:10" ht="18.75" customHeight="1">
      <c r="B16" s="46"/>
      <c r="C16" s="41">
        <v>9</v>
      </c>
      <c r="D16" s="41" t="s">
        <v>110</v>
      </c>
      <c r="E16" s="256"/>
      <c r="F16" s="256"/>
      <c r="G16" s="256"/>
      <c r="H16" s="47"/>
    </row>
    <row r="17" spans="2:8" ht="18.75" customHeight="1">
      <c r="B17" s="46"/>
      <c r="C17" s="41">
        <v>10</v>
      </c>
      <c r="D17" s="41" t="s">
        <v>110</v>
      </c>
      <c r="E17" s="256"/>
      <c r="F17" s="256"/>
      <c r="G17" s="256"/>
      <c r="H17" s="47"/>
    </row>
    <row r="18" spans="2:8" ht="18.75" customHeight="1">
      <c r="B18" s="46"/>
      <c r="C18" s="41">
        <v>11</v>
      </c>
      <c r="D18" s="41" t="s">
        <v>110</v>
      </c>
      <c r="E18" s="256"/>
      <c r="F18" s="256"/>
      <c r="G18" s="256"/>
      <c r="H18" s="47"/>
    </row>
    <row r="19" spans="2:8" ht="18.75" customHeight="1">
      <c r="B19" s="46"/>
      <c r="C19" s="41">
        <v>12</v>
      </c>
      <c r="D19" s="41" t="s">
        <v>110</v>
      </c>
      <c r="E19" s="256"/>
      <c r="F19" s="256"/>
      <c r="G19" s="256"/>
      <c r="H19" s="47"/>
    </row>
    <row r="20" spans="2:8" ht="18.75" customHeight="1">
      <c r="B20" s="46"/>
      <c r="C20" s="41">
        <v>13</v>
      </c>
      <c r="D20" s="41" t="s">
        <v>110</v>
      </c>
      <c r="E20" s="256"/>
      <c r="F20" s="256"/>
      <c r="G20" s="256"/>
      <c r="H20" s="47"/>
    </row>
    <row r="21" spans="2:8" ht="18.75" customHeight="1">
      <c r="B21" s="46"/>
      <c r="C21" s="41">
        <v>14</v>
      </c>
      <c r="D21" s="41" t="s">
        <v>110</v>
      </c>
      <c r="E21" s="256"/>
      <c r="F21" s="256"/>
      <c r="G21" s="256"/>
      <c r="H21" s="47"/>
    </row>
    <row r="22" spans="2:8" ht="18.75" customHeight="1">
      <c r="B22" s="46"/>
      <c r="C22" s="41">
        <v>15</v>
      </c>
      <c r="D22" s="41" t="s">
        <v>110</v>
      </c>
      <c r="E22" s="256"/>
      <c r="F22" s="256"/>
      <c r="G22" s="256"/>
      <c r="H22" s="47"/>
    </row>
    <row r="23" spans="2:8" ht="18.75" customHeight="1">
      <c r="B23" s="46"/>
      <c r="C23" s="41">
        <v>16</v>
      </c>
      <c r="D23" s="41"/>
      <c r="E23" s="256"/>
      <c r="F23" s="256"/>
      <c r="G23" s="256"/>
      <c r="H23" s="47"/>
    </row>
    <row r="24" spans="2:8" ht="18.75" customHeight="1">
      <c r="B24" s="46"/>
      <c r="C24" s="41">
        <v>17</v>
      </c>
      <c r="D24" s="41"/>
      <c r="E24" s="256"/>
      <c r="F24" s="256"/>
      <c r="G24" s="256"/>
      <c r="H24" s="47"/>
    </row>
    <row r="25" spans="2:8" ht="18.75" customHeight="1">
      <c r="B25" s="46"/>
      <c r="C25" s="41">
        <v>18</v>
      </c>
      <c r="D25" s="41"/>
      <c r="E25" s="256"/>
      <c r="F25" s="256"/>
      <c r="G25" s="256"/>
      <c r="H25" s="47"/>
    </row>
    <row r="26" spans="2:8" ht="18.75" customHeight="1">
      <c r="B26" s="46"/>
      <c r="C26" s="41">
        <v>19</v>
      </c>
      <c r="D26" s="41"/>
      <c r="E26" s="256"/>
      <c r="F26" s="256"/>
      <c r="G26" s="256"/>
      <c r="H26" s="47"/>
    </row>
    <row r="27" spans="2:8" ht="18.75" customHeight="1">
      <c r="B27" s="46"/>
      <c r="C27" s="41">
        <v>20</v>
      </c>
      <c r="D27" s="41"/>
      <c r="E27" s="256"/>
      <c r="F27" s="256"/>
      <c r="G27" s="256"/>
      <c r="H27" s="47"/>
    </row>
    <row r="28" spans="2:8" ht="18.75" customHeight="1" thickBot="1">
      <c r="B28" s="48"/>
      <c r="C28" s="111"/>
      <c r="D28" s="111"/>
      <c r="E28" s="111"/>
      <c r="F28" s="257"/>
      <c r="G28" s="111"/>
      <c r="H28" s="258"/>
    </row>
    <row r="29" spans="2:8" ht="18.75" customHeight="1">
      <c r="B29" s="28"/>
      <c r="C29" s="38"/>
      <c r="D29" s="112"/>
      <c r="E29" s="38"/>
      <c r="F29" s="259"/>
      <c r="G29" s="38"/>
      <c r="H29" s="28"/>
    </row>
    <row r="30" spans="2:8" ht="18.75" customHeight="1">
      <c r="B30" s="28"/>
      <c r="C30" s="38"/>
      <c r="D30" s="38"/>
      <c r="E30" s="38"/>
      <c r="F30" s="259"/>
      <c r="G30" s="38"/>
      <c r="H30" s="28"/>
    </row>
    <row r="31" spans="2:8" ht="18.75" customHeight="1">
      <c r="B31" s="28"/>
      <c r="C31" s="28"/>
      <c r="D31" s="28"/>
      <c r="E31" s="28"/>
      <c r="F31" s="67"/>
      <c r="G31" s="28"/>
      <c r="H31" s="28"/>
    </row>
    <row r="32" spans="2:8">
      <c r="B32" s="28"/>
      <c r="C32" s="28"/>
      <c r="D32" s="28"/>
      <c r="E32" s="28"/>
      <c r="F32" s="67"/>
      <c r="G32" s="28"/>
      <c r="H32" s="28"/>
    </row>
    <row r="33" spans="2:8">
      <c r="B33" s="28"/>
      <c r="C33" s="28"/>
      <c r="D33" s="28"/>
      <c r="E33" s="28"/>
      <c r="F33" s="67"/>
      <c r="G33" s="28"/>
      <c r="H33" s="28"/>
    </row>
    <row r="34" spans="2:8">
      <c r="B34" s="28"/>
      <c r="C34" s="28"/>
      <c r="D34" s="28"/>
      <c r="E34" s="28"/>
      <c r="F34" s="67"/>
      <c r="G34" s="28"/>
      <c r="H34" s="28"/>
    </row>
    <row r="35" spans="2:8">
      <c r="B35" s="28"/>
      <c r="C35" s="28"/>
      <c r="D35" s="28"/>
      <c r="E35" s="28"/>
      <c r="F35" s="251"/>
      <c r="G35" s="28"/>
      <c r="H35" s="28"/>
    </row>
    <row r="36" spans="2:8" ht="20.25" customHeight="1">
      <c r="C36" s="426"/>
      <c r="D36" s="426"/>
      <c r="E36" s="426"/>
      <c r="F36" s="426"/>
      <c r="G36" s="426"/>
      <c r="H36" s="426"/>
    </row>
    <row r="51" spans="1:1">
      <c r="A51" s="40"/>
    </row>
    <row r="62" spans="1:1">
      <c r="A62" s="40"/>
    </row>
  </sheetData>
  <sheetProtection algorithmName="SHA-512" hashValue="2PbDcssV1naEaX7UerLwYsRffxbJBfBek8sa7th1frVL6qLDec8MrefJm3mMV3yRFzPcuwJEhvdyXLcKk2vuUQ==" saltValue="aJ/3s6i5UQ8EJolU+6kj3A==" spinCount="100000" sheet="1" objects="1" scenarios="1"/>
  <mergeCells count="2">
    <mergeCell ref="B2:H2"/>
    <mergeCell ref="C36:H36"/>
  </mergeCells>
  <phoneticPr fontId="10"/>
  <conditionalFormatting sqref="A1:XFD1048576">
    <cfRule type="expression" dxfId="26" priority="1">
      <formula>CELL("protect",A1)=0</formula>
    </cfRule>
  </conditionalFormatting>
  <dataValidations count="2">
    <dataValidation type="date" operator="lessThan" allowBlank="1" showInputMessage="1" showErrorMessage="1" sqref="E6 E4" xr:uid="{B19FD67E-72BA-4303-B932-20BECE8F3D97}">
      <formula1>E3+90</formula1>
    </dataValidation>
    <dataValidation type="date" operator="lessThan" allowBlank="1" showInputMessage="1" showErrorMessage="1" sqref="E5" xr:uid="{4683D1D0-3A0A-421B-83E9-EF74E8421EAC}">
      <formula1>#REF!+90</formula1>
    </dataValidation>
  </dataValidations>
  <pageMargins left="0.70866141732283472" right="0.70866141732283472" top="0.74803149606299213" bottom="0.74803149606299213" header="0.31496062992125984" footer="0.31496062992125984"/>
  <pageSetup paperSize="9" scale="73" orientation="portrait" cellComments="asDisplayed" r:id="rId1"/>
  <headerFooter>
    <oddFooter>&amp;P / &amp;N ページ</oddFoot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F743C4-DA6E-4DB1-B0D7-FA8A591E52FA}">
  <sheetPr>
    <tabColor rgb="FFFF0000"/>
    <pageSetUpPr fitToPage="1"/>
  </sheetPr>
  <dimension ref="B1:Z71"/>
  <sheetViews>
    <sheetView showGridLines="0" topLeftCell="E1" zoomScale="70" zoomScaleNormal="70" zoomScaleSheetLayoutView="40" zoomScalePageLayoutView="25" workbookViewId="0">
      <selection activeCell="O21" sqref="O21"/>
    </sheetView>
  </sheetViews>
  <sheetFormatPr defaultColWidth="13" defaultRowHeight="49" customHeight="1" outlineLevelCol="1"/>
  <cols>
    <col min="1" max="1" width="3.83203125" style="118" customWidth="1"/>
    <col min="2" max="2" width="6.08203125" style="118" bestFit="1" customWidth="1"/>
    <col min="3" max="3" width="6" style="118" customWidth="1"/>
    <col min="4" max="4" width="21.33203125" style="118" customWidth="1"/>
    <col min="5" max="5" width="25.83203125" style="118" customWidth="1"/>
    <col min="6" max="6" width="26.08203125" style="118" customWidth="1"/>
    <col min="7" max="7" width="14.08203125" style="138" customWidth="1"/>
    <col min="8" max="8" width="20.5" style="139" customWidth="1"/>
    <col min="9" max="9" width="21.33203125" style="118" customWidth="1"/>
    <col min="10" max="10" width="23.08203125" style="139" customWidth="1"/>
    <col min="11" max="11" width="20.58203125" style="118" customWidth="1"/>
    <col min="12" max="12" width="27.33203125" style="118" customWidth="1"/>
    <col min="13" max="13" width="3.33203125" style="118" customWidth="1"/>
    <col min="14" max="14" width="3.5" style="118" customWidth="1"/>
    <col min="15" max="17" width="15.5" style="118" customWidth="1"/>
    <col min="18" max="18" width="12.58203125" style="118" customWidth="1"/>
    <col min="19" max="19" width="13" style="118"/>
    <col min="20" max="20" width="60.58203125" style="118" hidden="1" customWidth="1" outlineLevel="1"/>
    <col min="21" max="21" width="40.58203125" style="118" hidden="1" customWidth="1" outlineLevel="1"/>
    <col min="22" max="22" width="13" style="118" collapsed="1"/>
    <col min="23" max="16384" width="13" style="118"/>
  </cols>
  <sheetData>
    <row r="1" spans="2:21" ht="29.15" customHeight="1">
      <c r="B1" s="400" t="s">
        <v>0</v>
      </c>
      <c r="C1" s="400"/>
      <c r="D1" s="400"/>
      <c r="E1" s="400"/>
      <c r="F1" s="400"/>
      <c r="G1" s="400"/>
      <c r="H1" s="400"/>
      <c r="I1" s="400"/>
      <c r="J1" s="400"/>
      <c r="K1" s="400"/>
      <c r="L1" s="400"/>
      <c r="M1" s="400"/>
    </row>
    <row r="2" spans="2:21" ht="12.75" customHeight="1">
      <c r="B2" s="119"/>
      <c r="C2" s="119"/>
      <c r="D2" s="119"/>
      <c r="E2" s="119"/>
      <c r="F2" s="119"/>
      <c r="G2" s="119"/>
      <c r="H2" s="119"/>
      <c r="I2" s="119"/>
      <c r="J2" s="119"/>
      <c r="K2" s="119"/>
      <c r="L2" s="119"/>
      <c r="M2" s="119"/>
    </row>
    <row r="3" spans="2:21" ht="29.15" customHeight="1" thickBot="1">
      <c r="B3" s="120" t="s">
        <v>111</v>
      </c>
      <c r="C3" s="121"/>
      <c r="D3" s="121"/>
      <c r="E3" s="121"/>
      <c r="F3" s="121"/>
      <c r="G3" s="121"/>
      <c r="H3" s="121"/>
      <c r="I3" s="121"/>
      <c r="J3" s="121"/>
      <c r="K3" s="121"/>
      <c r="L3" s="121"/>
      <c r="M3" s="121"/>
    </row>
    <row r="4" spans="2:21" ht="19.5">
      <c r="B4" s="122"/>
      <c r="C4" s="123"/>
      <c r="D4" s="123"/>
      <c r="E4" s="123"/>
      <c r="F4" s="123"/>
      <c r="G4" s="124"/>
      <c r="H4" s="125"/>
      <c r="I4" s="123"/>
      <c r="J4" s="125"/>
      <c r="K4" s="125"/>
      <c r="L4" s="125"/>
      <c r="M4" s="126"/>
      <c r="T4" s="127" t="s">
        <v>2</v>
      </c>
    </row>
    <row r="5" spans="2:21" ht="42.65" customHeight="1">
      <c r="B5" s="128" t="s">
        <v>3</v>
      </c>
      <c r="C5" s="401" t="s">
        <v>4</v>
      </c>
      <c r="D5" s="401"/>
      <c r="E5" s="431" t="s">
        <v>112</v>
      </c>
      <c r="F5" s="431"/>
      <c r="G5" s="431"/>
      <c r="H5" s="431"/>
      <c r="I5" s="140" t="s">
        <v>113</v>
      </c>
      <c r="J5" s="219">
        <v>45219</v>
      </c>
      <c r="K5" s="146" t="s">
        <v>6</v>
      </c>
      <c r="L5" s="220" t="s">
        <v>114</v>
      </c>
      <c r="M5" s="149"/>
      <c r="T5" s="152" t="s">
        <v>8</v>
      </c>
      <c r="U5" s="141"/>
    </row>
    <row r="6" spans="2:21" ht="42.65" customHeight="1">
      <c r="B6" s="128"/>
      <c r="C6" s="403" t="s">
        <v>9</v>
      </c>
      <c r="D6" s="404"/>
      <c r="E6" s="431" t="s">
        <v>115</v>
      </c>
      <c r="F6" s="431"/>
      <c r="G6" s="431"/>
      <c r="H6" s="431"/>
      <c r="I6" s="140" t="s">
        <v>116</v>
      </c>
      <c r="J6" s="219">
        <v>45322</v>
      </c>
      <c r="K6" s="146" t="s">
        <v>11</v>
      </c>
      <c r="L6" s="220">
        <v>120000000</v>
      </c>
      <c r="M6" s="149"/>
      <c r="T6" s="383" t="s">
        <v>117</v>
      </c>
      <c r="U6" s="383"/>
    </row>
    <row r="7" spans="2:21" ht="42.65" hidden="1" customHeight="1">
      <c r="B7" s="128"/>
      <c r="C7" s="129"/>
      <c r="D7" s="129"/>
      <c r="E7" s="130"/>
      <c r="F7" s="130"/>
      <c r="G7" s="131"/>
      <c r="H7" s="118"/>
      <c r="J7" s="221"/>
      <c r="K7" s="147" t="s">
        <v>13</v>
      </c>
      <c r="L7" s="222">
        <v>1</v>
      </c>
      <c r="M7" s="149"/>
    </row>
    <row r="8" spans="2:21" ht="42.65" customHeight="1">
      <c r="B8" s="128"/>
      <c r="C8" s="130"/>
      <c r="D8" s="130"/>
      <c r="E8" s="130"/>
      <c r="F8" s="130"/>
      <c r="G8" s="131"/>
      <c r="H8" s="118"/>
      <c r="J8" s="133"/>
      <c r="K8" s="148" t="s">
        <v>14</v>
      </c>
      <c r="L8" s="223">
        <v>0.5</v>
      </c>
      <c r="M8" s="149"/>
    </row>
    <row r="9" spans="2:21" ht="13.5" customHeight="1" thickBot="1">
      <c r="B9" s="134"/>
      <c r="C9" s="135"/>
      <c r="D9" s="135"/>
      <c r="E9" s="135"/>
      <c r="F9" s="135"/>
      <c r="G9" s="136"/>
      <c r="H9" s="137"/>
      <c r="I9" s="135"/>
      <c r="J9" s="137"/>
      <c r="K9" s="135"/>
      <c r="L9" s="135"/>
      <c r="M9" s="150"/>
      <c r="O9" s="387" t="s">
        <v>118</v>
      </c>
      <c r="P9" s="388"/>
      <c r="Q9" s="388"/>
      <c r="R9" s="389"/>
    </row>
    <row r="10" spans="2:21" ht="13.5" customHeight="1" thickBot="1">
      <c r="D10" s="123"/>
      <c r="M10" s="143"/>
      <c r="N10" s="144"/>
      <c r="O10" s="390"/>
      <c r="P10" s="391"/>
      <c r="Q10" s="391"/>
      <c r="R10" s="392"/>
    </row>
    <row r="11" spans="2:21" ht="13.5" customHeight="1">
      <c r="B11" s="122"/>
      <c r="C11" s="123"/>
      <c r="D11" s="123"/>
      <c r="E11" s="123"/>
      <c r="F11" s="123"/>
      <c r="G11" s="123"/>
      <c r="H11" s="124"/>
      <c r="I11" s="125"/>
      <c r="J11" s="123"/>
      <c r="K11" s="125"/>
      <c r="L11" s="123"/>
      <c r="M11" s="126"/>
      <c r="N11" s="145"/>
      <c r="O11" s="393"/>
      <c r="P11" s="394"/>
      <c r="Q11" s="394"/>
      <c r="R11" s="395"/>
    </row>
    <row r="12" spans="2:21" ht="62.15" customHeight="1">
      <c r="B12" s="128" t="s">
        <v>16</v>
      </c>
      <c r="C12" s="157" t="s">
        <v>17</v>
      </c>
      <c r="D12" s="158" t="s">
        <v>18</v>
      </c>
      <c r="E12" s="157" t="s">
        <v>19</v>
      </c>
      <c r="F12" s="141" t="s">
        <v>20</v>
      </c>
      <c r="G12" s="159" t="s">
        <v>21</v>
      </c>
      <c r="H12" s="160" t="s">
        <v>22</v>
      </c>
      <c r="I12" s="161" t="s">
        <v>23</v>
      </c>
      <c r="J12" s="162" t="s">
        <v>24</v>
      </c>
      <c r="K12" s="163" t="s">
        <v>25</v>
      </c>
      <c r="L12" s="157" t="s">
        <v>119</v>
      </c>
      <c r="M12" s="149"/>
      <c r="N12" s="151"/>
      <c r="O12" s="141" t="s">
        <v>27</v>
      </c>
      <c r="P12" s="141" t="s">
        <v>28</v>
      </c>
      <c r="Q12" s="141" t="s">
        <v>29</v>
      </c>
      <c r="R12" s="142" t="s">
        <v>30</v>
      </c>
    </row>
    <row r="13" spans="2:21" ht="30.75" customHeight="1">
      <c r="B13" s="128"/>
      <c r="C13" s="224">
        <v>1</v>
      </c>
      <c r="D13" s="225" t="s">
        <v>120</v>
      </c>
      <c r="E13" s="226" t="s">
        <v>121</v>
      </c>
      <c r="F13" s="226" t="s">
        <v>122</v>
      </c>
      <c r="G13" s="226" t="s">
        <v>123</v>
      </c>
      <c r="H13" s="227">
        <v>14080000</v>
      </c>
      <c r="I13" s="228">
        <v>1280000</v>
      </c>
      <c r="J13" s="226" t="s">
        <v>124</v>
      </c>
      <c r="K13" s="99">
        <f>H13-I13</f>
        <v>12800000</v>
      </c>
      <c r="L13" s="226"/>
      <c r="M13" s="149"/>
      <c r="O13" s="229">
        <v>45140</v>
      </c>
      <c r="P13" s="229">
        <v>45245</v>
      </c>
      <c r="Q13" s="229">
        <v>45275</v>
      </c>
      <c r="R13" s="154" t="str">
        <f t="shared" ref="R13:R25" si="0">IF($O13="","",IF($O13&lt;$J$5,"事前着手",""))</f>
        <v>事前着手</v>
      </c>
    </row>
    <row r="14" spans="2:21" ht="30.75" customHeight="1">
      <c r="B14" s="128"/>
      <c r="C14" s="224">
        <v>2</v>
      </c>
      <c r="D14" s="225" t="s">
        <v>125</v>
      </c>
      <c r="E14" s="226" t="s">
        <v>126</v>
      </c>
      <c r="F14" s="226" t="s">
        <v>127</v>
      </c>
      <c r="G14" s="226" t="s">
        <v>123</v>
      </c>
      <c r="H14" s="227">
        <v>22000</v>
      </c>
      <c r="I14" s="228"/>
      <c r="J14" s="226"/>
      <c r="K14" s="99">
        <f t="shared" ref="K14" si="1">H14-I14</f>
        <v>22000</v>
      </c>
      <c r="L14" s="226" t="s">
        <v>128</v>
      </c>
      <c r="M14" s="149"/>
      <c r="O14" s="229">
        <v>45201</v>
      </c>
      <c r="P14" s="229">
        <v>45224</v>
      </c>
      <c r="Q14" s="229">
        <v>45255</v>
      </c>
      <c r="R14" s="154" t="str">
        <f t="shared" si="0"/>
        <v>事前着手</v>
      </c>
    </row>
    <row r="15" spans="2:21" ht="30.75" customHeight="1">
      <c r="B15" s="128"/>
      <c r="C15" s="230">
        <v>3</v>
      </c>
      <c r="D15" s="225" t="s">
        <v>129</v>
      </c>
      <c r="E15" s="226" t="s">
        <v>126</v>
      </c>
      <c r="F15" s="226" t="s">
        <v>130</v>
      </c>
      <c r="G15" s="226" t="s">
        <v>123</v>
      </c>
      <c r="H15" s="227">
        <v>32700000</v>
      </c>
      <c r="I15" s="228">
        <v>1370000</v>
      </c>
      <c r="J15" s="226" t="s">
        <v>131</v>
      </c>
      <c r="K15" s="99">
        <f t="shared" ref="K15:K21" si="2">H15-I15</f>
        <v>31330000</v>
      </c>
      <c r="L15" s="226"/>
      <c r="M15" s="149"/>
      <c r="O15" s="229">
        <v>45153</v>
      </c>
      <c r="P15" s="229">
        <v>45224</v>
      </c>
      <c r="Q15" s="229">
        <v>45260</v>
      </c>
      <c r="R15" s="154" t="str">
        <f t="shared" si="0"/>
        <v>事前着手</v>
      </c>
    </row>
    <row r="16" spans="2:21" ht="30.75" customHeight="1">
      <c r="B16" s="128"/>
      <c r="C16" s="230">
        <v>4</v>
      </c>
      <c r="D16" s="225" t="s">
        <v>132</v>
      </c>
      <c r="E16" s="226" t="s">
        <v>126</v>
      </c>
      <c r="F16" s="226" t="s">
        <v>133</v>
      </c>
      <c r="G16" s="226" t="s">
        <v>123</v>
      </c>
      <c r="H16" s="227">
        <v>25200000</v>
      </c>
      <c r="I16" s="228">
        <v>2972728</v>
      </c>
      <c r="J16" s="226" t="s">
        <v>134</v>
      </c>
      <c r="K16" s="99">
        <f t="shared" si="2"/>
        <v>22227272</v>
      </c>
      <c r="L16" s="226"/>
      <c r="M16" s="149"/>
      <c r="O16" s="229">
        <v>45157</v>
      </c>
      <c r="P16" s="229">
        <v>45224</v>
      </c>
      <c r="Q16" s="229">
        <v>45260</v>
      </c>
      <c r="R16" s="154" t="str">
        <f t="shared" si="0"/>
        <v>事前着手</v>
      </c>
    </row>
    <row r="17" spans="2:26" ht="30.75" customHeight="1">
      <c r="B17" s="128"/>
      <c r="C17" s="230">
        <v>5</v>
      </c>
      <c r="D17" s="225" t="s">
        <v>135</v>
      </c>
      <c r="E17" s="226" t="s">
        <v>126</v>
      </c>
      <c r="F17" s="226" t="s">
        <v>136</v>
      </c>
      <c r="G17" s="226" t="s">
        <v>123</v>
      </c>
      <c r="H17" s="227">
        <v>16500000</v>
      </c>
      <c r="I17" s="228">
        <v>1500000</v>
      </c>
      <c r="J17" s="226" t="s">
        <v>124</v>
      </c>
      <c r="K17" s="99">
        <f t="shared" si="2"/>
        <v>15000000</v>
      </c>
      <c r="L17" s="226"/>
      <c r="M17" s="149"/>
      <c r="O17" s="229">
        <v>45171</v>
      </c>
      <c r="P17" s="229">
        <v>45224</v>
      </c>
      <c r="Q17" s="229">
        <v>45255</v>
      </c>
      <c r="R17" s="154" t="str">
        <f t="shared" si="0"/>
        <v>事前着手</v>
      </c>
    </row>
    <row r="18" spans="2:26" ht="30.75" customHeight="1">
      <c r="B18" s="128"/>
      <c r="C18" s="230">
        <v>6</v>
      </c>
      <c r="D18" s="225" t="s">
        <v>137</v>
      </c>
      <c r="E18" s="226" t="s">
        <v>126</v>
      </c>
      <c r="F18" s="226" t="s">
        <v>138</v>
      </c>
      <c r="G18" s="226" t="s">
        <v>123</v>
      </c>
      <c r="H18" s="227">
        <v>13786300</v>
      </c>
      <c r="I18" s="228">
        <f>1253900</f>
        <v>1253900</v>
      </c>
      <c r="J18" s="226" t="s">
        <v>139</v>
      </c>
      <c r="K18" s="99">
        <f t="shared" si="2"/>
        <v>12532400</v>
      </c>
      <c r="L18" s="226"/>
      <c r="M18" s="149"/>
      <c r="O18" s="229">
        <v>45219</v>
      </c>
      <c r="P18" s="229">
        <v>45260</v>
      </c>
      <c r="Q18" s="229">
        <v>45287</v>
      </c>
      <c r="R18" s="154" t="str">
        <f t="shared" si="0"/>
        <v/>
      </c>
    </row>
    <row r="19" spans="2:26" ht="30.75" customHeight="1">
      <c r="B19" s="128"/>
      <c r="C19" s="230">
        <v>7</v>
      </c>
      <c r="D19" s="225" t="s">
        <v>140</v>
      </c>
      <c r="E19" s="226" t="s">
        <v>126</v>
      </c>
      <c r="F19" s="226" t="s">
        <v>141</v>
      </c>
      <c r="G19" s="226" t="s">
        <v>142</v>
      </c>
      <c r="H19" s="227">
        <v>119240</v>
      </c>
      <c r="I19" s="228">
        <v>10840</v>
      </c>
      <c r="J19" s="226" t="s">
        <v>143</v>
      </c>
      <c r="K19" s="99">
        <f t="shared" si="2"/>
        <v>108400</v>
      </c>
      <c r="L19" s="226"/>
      <c r="M19" s="149"/>
      <c r="O19" s="229">
        <v>45231</v>
      </c>
      <c r="P19" s="229">
        <v>45231</v>
      </c>
      <c r="Q19" s="229">
        <v>45231</v>
      </c>
      <c r="R19" s="154" t="str">
        <f t="shared" si="0"/>
        <v/>
      </c>
    </row>
    <row r="20" spans="2:26" ht="80.25" customHeight="1">
      <c r="B20" s="128"/>
      <c r="C20" s="230">
        <v>8</v>
      </c>
      <c r="D20" s="225" t="s">
        <v>144</v>
      </c>
      <c r="E20" s="226" t="s">
        <v>126</v>
      </c>
      <c r="F20" s="226" t="s">
        <v>145</v>
      </c>
      <c r="G20" s="226" t="s">
        <v>123</v>
      </c>
      <c r="H20" s="227">
        <v>495000</v>
      </c>
      <c r="I20" s="228">
        <f>45000+170100</f>
        <v>215100</v>
      </c>
      <c r="J20" s="226" t="s">
        <v>146</v>
      </c>
      <c r="K20" s="99">
        <f>H20-I20</f>
        <v>279900</v>
      </c>
      <c r="L20" s="226" t="s">
        <v>147</v>
      </c>
      <c r="M20" s="149"/>
      <c r="O20" s="229">
        <v>45171</v>
      </c>
      <c r="P20" s="229">
        <v>45260</v>
      </c>
      <c r="Q20" s="229">
        <v>45275</v>
      </c>
      <c r="R20" s="154" t="str">
        <f t="shared" si="0"/>
        <v>事前着手</v>
      </c>
    </row>
    <row r="21" spans="2:26" ht="30.75" customHeight="1">
      <c r="B21" s="128"/>
      <c r="C21" s="230">
        <v>9</v>
      </c>
      <c r="D21" s="225" t="s">
        <v>148</v>
      </c>
      <c r="E21" s="226" t="s">
        <v>149</v>
      </c>
      <c r="F21" s="226" t="s">
        <v>150</v>
      </c>
      <c r="G21" s="226" t="s">
        <v>123</v>
      </c>
      <c r="H21" s="227">
        <v>14080000</v>
      </c>
      <c r="I21" s="228">
        <v>3535000</v>
      </c>
      <c r="J21" s="226" t="s">
        <v>151</v>
      </c>
      <c r="K21" s="99">
        <f t="shared" si="2"/>
        <v>10545000</v>
      </c>
      <c r="L21" s="226"/>
      <c r="M21" s="149"/>
      <c r="O21" s="229">
        <v>45219</v>
      </c>
      <c r="P21" s="229">
        <v>45260</v>
      </c>
      <c r="Q21" s="229">
        <v>45287</v>
      </c>
      <c r="R21" s="154" t="str">
        <f t="shared" si="0"/>
        <v/>
      </c>
    </row>
    <row r="22" spans="2:26" ht="60.75" customHeight="1">
      <c r="B22" s="128"/>
      <c r="C22" s="230">
        <v>10</v>
      </c>
      <c r="D22" s="225" t="s">
        <v>152</v>
      </c>
      <c r="E22" s="226" t="s">
        <v>149</v>
      </c>
      <c r="F22" s="226" t="s">
        <v>153</v>
      </c>
      <c r="G22" s="226" t="s">
        <v>123</v>
      </c>
      <c r="H22" s="227">
        <v>638710</v>
      </c>
      <c r="I22" s="228">
        <v>58065</v>
      </c>
      <c r="J22" s="231" t="s">
        <v>143</v>
      </c>
      <c r="K22" s="99">
        <f>H22-I22</f>
        <v>580645</v>
      </c>
      <c r="L22" s="226" t="s">
        <v>154</v>
      </c>
      <c r="M22" s="149"/>
      <c r="O22" s="229" t="s">
        <v>55</v>
      </c>
      <c r="P22" s="229">
        <v>45260</v>
      </c>
      <c r="Q22" s="229">
        <v>45287</v>
      </c>
      <c r="R22" s="154" t="str">
        <f t="shared" si="0"/>
        <v/>
      </c>
    </row>
    <row r="23" spans="2:26" ht="57" customHeight="1">
      <c r="B23" s="128"/>
      <c r="C23" s="230">
        <v>11</v>
      </c>
      <c r="D23" s="225" t="s">
        <v>155</v>
      </c>
      <c r="E23" s="226" t="s">
        <v>156</v>
      </c>
      <c r="F23" s="226" t="s">
        <v>157</v>
      </c>
      <c r="G23" s="226" t="s">
        <v>123</v>
      </c>
      <c r="H23" s="227">
        <v>14500000</v>
      </c>
      <c r="I23" s="228">
        <v>1318182</v>
      </c>
      <c r="J23" s="226" t="s">
        <v>124</v>
      </c>
      <c r="K23" s="99">
        <f>H23-I23</f>
        <v>13181818</v>
      </c>
      <c r="L23" s="226"/>
      <c r="M23" s="149"/>
      <c r="O23" s="229" t="s">
        <v>55</v>
      </c>
      <c r="P23" s="229" t="s">
        <v>55</v>
      </c>
      <c r="Q23" s="229" t="s">
        <v>55</v>
      </c>
      <c r="R23" s="154"/>
    </row>
    <row r="24" spans="2:26" ht="57" customHeight="1">
      <c r="B24" s="128"/>
      <c r="C24" s="230">
        <v>12</v>
      </c>
      <c r="D24" s="225"/>
      <c r="E24" s="226"/>
      <c r="F24" s="226"/>
      <c r="G24" s="226"/>
      <c r="H24" s="227"/>
      <c r="I24" s="228"/>
      <c r="J24" s="226"/>
      <c r="K24" s="99"/>
      <c r="L24" s="226"/>
      <c r="M24" s="149"/>
      <c r="O24" s="229"/>
      <c r="P24" s="229"/>
      <c r="Q24" s="229"/>
      <c r="R24" s="154" t="str">
        <f t="shared" si="0"/>
        <v/>
      </c>
    </row>
    <row r="25" spans="2:26" ht="30.75" customHeight="1">
      <c r="B25" s="128"/>
      <c r="C25" s="230">
        <v>13</v>
      </c>
      <c r="D25" s="225"/>
      <c r="E25" s="226"/>
      <c r="F25" s="226"/>
      <c r="G25" s="226"/>
      <c r="H25" s="227"/>
      <c r="I25" s="228"/>
      <c r="J25" s="226"/>
      <c r="K25" s="99"/>
      <c r="L25" s="226"/>
      <c r="M25" s="149"/>
      <c r="O25" s="229"/>
      <c r="P25" s="229"/>
      <c r="Q25" s="229"/>
      <c r="R25" s="154" t="str">
        <f t="shared" si="0"/>
        <v/>
      </c>
    </row>
    <row r="26" spans="2:26" ht="30.75" customHeight="1">
      <c r="B26" s="128"/>
      <c r="C26" s="164"/>
      <c r="D26" s="164"/>
      <c r="E26" s="164"/>
      <c r="F26" s="164"/>
      <c r="G26" s="164"/>
      <c r="H26" s="138"/>
      <c r="I26" s="139"/>
      <c r="J26" s="118"/>
      <c r="K26" s="139"/>
      <c r="L26" s="164"/>
      <c r="M26" s="149"/>
    </row>
    <row r="27" spans="2:26" ht="35.25" customHeight="1">
      <c r="B27" s="128"/>
      <c r="C27" s="164"/>
      <c r="D27" s="164"/>
      <c r="E27" s="164"/>
      <c r="F27" s="164"/>
      <c r="G27" s="164"/>
      <c r="H27" s="396" t="s">
        <v>158</v>
      </c>
      <c r="I27" s="396"/>
      <c r="J27" s="397"/>
      <c r="K27" s="227">
        <v>15000000</v>
      </c>
      <c r="L27" s="177"/>
      <c r="M27" s="149"/>
      <c r="P27" s="232"/>
    </row>
    <row r="28" spans="2:26" ht="38.25" customHeight="1">
      <c r="B28" s="128"/>
      <c r="C28" s="164"/>
      <c r="D28" s="164"/>
      <c r="E28" s="164"/>
      <c r="F28" s="164"/>
      <c r="G28" s="164"/>
      <c r="H28" s="398" t="s">
        <v>33</v>
      </c>
      <c r="I28" s="398"/>
      <c r="J28" s="399"/>
      <c r="K28" s="55">
        <f>MIN(ROUNDDOWN((SUM($K$13:$K$26)-$K$27)*1/9,0),ROUNDDOWN($L$6*$L$7*0.1,0),$K$27)</f>
        <v>11511937</v>
      </c>
      <c r="L28" s="166"/>
      <c r="M28" s="149"/>
    </row>
    <row r="29" spans="2:26" ht="38.25" customHeight="1">
      <c r="B29" s="128"/>
      <c r="C29" s="408" t="s">
        <v>34</v>
      </c>
      <c r="D29" s="408"/>
      <c r="E29" s="167"/>
      <c r="F29" s="164"/>
      <c r="G29" s="168"/>
      <c r="H29" s="138"/>
      <c r="I29" s="169"/>
      <c r="J29" s="169"/>
      <c r="K29" s="169"/>
      <c r="L29" s="168"/>
      <c r="M29" s="149"/>
    </row>
    <row r="30" spans="2:26" ht="38.25" customHeight="1">
      <c r="B30" s="156"/>
      <c r="C30" s="157" t="s">
        <v>17</v>
      </c>
      <c r="D30" s="158" t="s">
        <v>18</v>
      </c>
      <c r="E30" s="157" t="s">
        <v>35</v>
      </c>
      <c r="F30" s="141" t="s">
        <v>20</v>
      </c>
      <c r="G30" s="170" t="s">
        <v>36</v>
      </c>
      <c r="H30" s="160" t="s">
        <v>22</v>
      </c>
      <c r="I30" s="171" t="s">
        <v>23</v>
      </c>
      <c r="J30" s="162" t="s">
        <v>24</v>
      </c>
      <c r="K30" s="163" t="s">
        <v>25</v>
      </c>
      <c r="L30" s="157" t="s">
        <v>26</v>
      </c>
      <c r="M30" s="149"/>
    </row>
    <row r="31" spans="2:26" ht="28.5" customHeight="1">
      <c r="B31" s="156"/>
      <c r="C31" s="230">
        <v>1</v>
      </c>
      <c r="D31" s="225" t="s">
        <v>159</v>
      </c>
      <c r="E31" s="234" t="s">
        <v>160</v>
      </c>
      <c r="F31" s="235" t="s">
        <v>161</v>
      </c>
      <c r="G31" s="236"/>
      <c r="H31" s="227">
        <v>720000</v>
      </c>
      <c r="I31" s="237">
        <f>H31</f>
        <v>720000</v>
      </c>
      <c r="J31" s="226" t="s">
        <v>162</v>
      </c>
      <c r="K31" s="238"/>
      <c r="L31" s="226" t="s">
        <v>163</v>
      </c>
      <c r="M31" s="149"/>
      <c r="O31" s="177"/>
      <c r="Z31" s="233"/>
    </row>
    <row r="32" spans="2:26" ht="30.75" customHeight="1">
      <c r="B32" s="128"/>
      <c r="C32" s="230">
        <v>2</v>
      </c>
      <c r="D32" s="225" t="s">
        <v>164</v>
      </c>
      <c r="E32" s="234" t="s">
        <v>160</v>
      </c>
      <c r="F32" s="225" t="s">
        <v>165</v>
      </c>
      <c r="G32" s="236"/>
      <c r="H32" s="227">
        <v>3240000</v>
      </c>
      <c r="I32" s="237">
        <f t="shared" ref="I32:I36" si="3">H32</f>
        <v>3240000</v>
      </c>
      <c r="J32" s="226" t="s">
        <v>162</v>
      </c>
      <c r="K32" s="238"/>
      <c r="L32" s="226"/>
      <c r="M32" s="149"/>
    </row>
    <row r="33" spans="2:18" ht="30.75" customHeight="1">
      <c r="B33" s="128"/>
      <c r="C33" s="230">
        <v>3</v>
      </c>
      <c r="D33" s="225" t="s">
        <v>166</v>
      </c>
      <c r="E33" s="234" t="s">
        <v>160</v>
      </c>
      <c r="F33" s="225" t="s">
        <v>167</v>
      </c>
      <c r="G33" s="236"/>
      <c r="H33" s="227">
        <v>192400</v>
      </c>
      <c r="I33" s="237">
        <f t="shared" si="3"/>
        <v>192400</v>
      </c>
      <c r="J33" s="226" t="s">
        <v>162</v>
      </c>
      <c r="K33" s="238"/>
      <c r="L33" s="239"/>
      <c r="M33" s="149"/>
    </row>
    <row r="34" spans="2:18" ht="30.75" customHeight="1">
      <c r="B34" s="128"/>
      <c r="C34" s="230">
        <v>4</v>
      </c>
      <c r="D34" s="225" t="s">
        <v>166</v>
      </c>
      <c r="E34" s="234" t="s">
        <v>160</v>
      </c>
      <c r="F34" s="225" t="s">
        <v>168</v>
      </c>
      <c r="G34" s="236"/>
      <c r="H34" s="227">
        <v>200000</v>
      </c>
      <c r="I34" s="237">
        <f t="shared" si="3"/>
        <v>200000</v>
      </c>
      <c r="J34" s="226" t="s">
        <v>169</v>
      </c>
      <c r="K34" s="238"/>
      <c r="L34" s="226" t="s">
        <v>170</v>
      </c>
      <c r="M34" s="149"/>
    </row>
    <row r="35" spans="2:18" ht="30.75" customHeight="1">
      <c r="B35" s="128"/>
      <c r="C35" s="230">
        <v>5</v>
      </c>
      <c r="D35" s="225" t="s">
        <v>166</v>
      </c>
      <c r="E35" s="234" t="s">
        <v>160</v>
      </c>
      <c r="F35" s="225" t="s">
        <v>171</v>
      </c>
      <c r="G35" s="236"/>
      <c r="H35" s="227">
        <v>325000</v>
      </c>
      <c r="I35" s="237">
        <f t="shared" si="3"/>
        <v>325000</v>
      </c>
      <c r="J35" s="226" t="s">
        <v>172</v>
      </c>
      <c r="K35" s="238"/>
      <c r="L35" s="239"/>
      <c r="M35" s="149"/>
      <c r="O35" s="177"/>
    </row>
    <row r="36" spans="2:18" ht="30.75" customHeight="1">
      <c r="B36" s="128"/>
      <c r="C36" s="230">
        <v>6</v>
      </c>
      <c r="D36" s="225"/>
      <c r="E36" s="234"/>
      <c r="F36" s="225"/>
      <c r="G36" s="240"/>
      <c r="H36" s="227"/>
      <c r="I36" s="61">
        <f t="shared" si="3"/>
        <v>0</v>
      </c>
      <c r="J36" s="226"/>
      <c r="K36" s="238"/>
      <c r="L36" s="239"/>
      <c r="M36" s="149"/>
      <c r="O36" s="177"/>
    </row>
    <row r="37" spans="2:18" ht="30.75" customHeight="1">
      <c r="B37" s="128"/>
      <c r="G37" s="118"/>
      <c r="H37" s="138"/>
      <c r="I37" s="139"/>
      <c r="J37" s="118"/>
      <c r="K37" s="139"/>
      <c r="M37" s="149"/>
    </row>
    <row r="38" spans="2:18" ht="38.25" customHeight="1">
      <c r="B38" s="128"/>
      <c r="C38" s="153"/>
      <c r="D38" s="153"/>
      <c r="E38" s="153"/>
      <c r="F38" s="172"/>
      <c r="G38" s="172" t="s">
        <v>37</v>
      </c>
      <c r="H38" s="61">
        <f>SUM(H13:H37)</f>
        <v>136798650</v>
      </c>
      <c r="I38" s="61">
        <f>SUM(I13:I37)</f>
        <v>18191215</v>
      </c>
      <c r="J38" s="173" t="s">
        <v>38</v>
      </c>
      <c r="K38" s="61">
        <f>SUM(K13:K26)-(K27-K28)</f>
        <v>115119372</v>
      </c>
      <c r="L38" s="153" t="s">
        <v>39</v>
      </c>
      <c r="M38" s="155"/>
      <c r="N38" s="153"/>
      <c r="O38" s="153"/>
      <c r="P38" s="153"/>
      <c r="Q38" s="153"/>
      <c r="R38" s="153"/>
    </row>
    <row r="39" spans="2:18" ht="37.65" customHeight="1" thickBot="1">
      <c r="B39" s="134"/>
      <c r="C39" s="135"/>
      <c r="D39" s="135"/>
      <c r="E39" s="135"/>
      <c r="F39" s="135"/>
      <c r="G39" s="135"/>
      <c r="H39" s="136"/>
      <c r="I39" s="137"/>
      <c r="J39" s="135"/>
      <c r="K39" s="137"/>
      <c r="L39" s="135"/>
      <c r="M39" s="150"/>
    </row>
    <row r="40" spans="2:18" ht="15" customHeight="1" thickBot="1"/>
    <row r="41" spans="2:18" ht="15" hidden="1" customHeight="1" thickBot="1">
      <c r="B41" s="409" t="s">
        <v>173</v>
      </c>
      <c r="C41" s="409"/>
      <c r="D41" s="409"/>
      <c r="E41" s="409"/>
      <c r="F41" s="409"/>
      <c r="G41" s="409"/>
      <c r="H41" s="409"/>
      <c r="I41" s="409"/>
      <c r="J41" s="409"/>
      <c r="K41" s="409"/>
      <c r="L41" s="409"/>
      <c r="M41" s="409"/>
    </row>
    <row r="42" spans="2:18" ht="39" hidden="1" customHeight="1">
      <c r="B42" s="430"/>
      <c r="C42" s="430"/>
      <c r="D42" s="430"/>
      <c r="E42" s="430"/>
      <c r="F42" s="430"/>
      <c r="G42" s="430"/>
      <c r="H42" s="430"/>
      <c r="I42" s="430"/>
      <c r="J42" s="430"/>
      <c r="K42" s="430"/>
      <c r="L42" s="430"/>
      <c r="M42" s="430"/>
    </row>
    <row r="43" spans="2:18" ht="25.5" customHeight="1">
      <c r="B43" s="122"/>
      <c r="C43" s="123"/>
      <c r="D43" s="123"/>
      <c r="E43" s="123"/>
      <c r="F43" s="123"/>
      <c r="G43" s="123"/>
      <c r="H43" s="124"/>
      <c r="I43" s="123"/>
      <c r="J43" s="125"/>
      <c r="K43" s="123"/>
      <c r="L43" s="123"/>
      <c r="M43" s="126"/>
    </row>
    <row r="44" spans="2:18" ht="62.15" customHeight="1">
      <c r="B44" s="128" t="s">
        <v>40</v>
      </c>
      <c r="C44" s="159" t="s">
        <v>17</v>
      </c>
      <c r="D44" s="174" t="s">
        <v>41</v>
      </c>
      <c r="E44" s="170" t="s">
        <v>42</v>
      </c>
      <c r="F44" s="241" t="s">
        <v>43</v>
      </c>
      <c r="G44" s="159" t="s">
        <v>174</v>
      </c>
      <c r="H44" s="176" t="s">
        <v>45</v>
      </c>
      <c r="I44" s="435" t="s">
        <v>46</v>
      </c>
      <c r="J44" s="436"/>
      <c r="K44" s="436"/>
      <c r="L44" s="437"/>
      <c r="M44" s="149"/>
    </row>
    <row r="45" spans="2:18" ht="68.650000000000006" customHeight="1">
      <c r="B45" s="128"/>
      <c r="C45" s="141">
        <v>1</v>
      </c>
      <c r="D45" s="226" t="s">
        <v>175</v>
      </c>
      <c r="E45" s="242" t="s">
        <v>176</v>
      </c>
      <c r="F45" s="243" t="s">
        <v>177</v>
      </c>
      <c r="G45" s="226" t="s">
        <v>123</v>
      </c>
      <c r="H45" s="244">
        <v>95000000</v>
      </c>
      <c r="I45" s="432" t="s">
        <v>178</v>
      </c>
      <c r="J45" s="433"/>
      <c r="K45" s="433"/>
      <c r="L45" s="434"/>
      <c r="M45" s="149"/>
    </row>
    <row r="46" spans="2:18" ht="47.5" customHeight="1">
      <c r="B46" s="128"/>
      <c r="C46" s="141">
        <v>2</v>
      </c>
      <c r="D46" s="226" t="s">
        <v>179</v>
      </c>
      <c r="E46" s="242" t="s">
        <v>180</v>
      </c>
      <c r="F46" s="243" t="s">
        <v>181</v>
      </c>
      <c r="G46" s="226" t="s">
        <v>123</v>
      </c>
      <c r="H46" s="244">
        <v>15000000</v>
      </c>
      <c r="I46" s="432" t="s">
        <v>182</v>
      </c>
      <c r="J46" s="433"/>
      <c r="K46" s="433"/>
      <c r="L46" s="434"/>
      <c r="M46" s="149"/>
    </row>
    <row r="47" spans="2:18" ht="57.65" customHeight="1">
      <c r="B47" s="128"/>
      <c r="C47" s="141">
        <v>3</v>
      </c>
      <c r="D47" s="245" t="s">
        <v>183</v>
      </c>
      <c r="E47" s="246" t="s">
        <v>49</v>
      </c>
      <c r="F47" s="346" t="s">
        <v>184</v>
      </c>
      <c r="G47" s="226" t="s">
        <v>123</v>
      </c>
      <c r="H47" s="244">
        <v>20000000</v>
      </c>
      <c r="I47" s="363"/>
      <c r="J47" s="364"/>
      <c r="K47" s="364"/>
      <c r="L47" s="365"/>
      <c r="M47" s="149"/>
    </row>
    <row r="48" spans="2:18" ht="35.5" customHeight="1">
      <c r="B48" s="128"/>
      <c r="C48" s="141">
        <v>4</v>
      </c>
      <c r="D48" s="226" t="s">
        <v>185</v>
      </c>
      <c r="E48" s="382" t="s">
        <v>186</v>
      </c>
      <c r="F48" s="381" t="s">
        <v>187</v>
      </c>
      <c r="G48" s="226" t="s">
        <v>123</v>
      </c>
      <c r="H48" s="244">
        <v>200000</v>
      </c>
      <c r="I48" s="380" t="s">
        <v>188</v>
      </c>
      <c r="J48" s="364"/>
      <c r="K48" s="364"/>
      <c r="L48" s="365"/>
      <c r="M48" s="149"/>
    </row>
    <row r="49" spans="2:18" ht="41.4" customHeight="1">
      <c r="B49" s="128"/>
      <c r="C49" s="141">
        <v>5</v>
      </c>
      <c r="D49" s="247" t="s">
        <v>189</v>
      </c>
      <c r="E49" s="248" t="s">
        <v>50</v>
      </c>
      <c r="F49" s="249" t="s">
        <v>190</v>
      </c>
      <c r="G49" s="247" t="s">
        <v>123</v>
      </c>
      <c r="H49" s="250">
        <v>2500000</v>
      </c>
      <c r="I49" s="360"/>
      <c r="J49" s="361"/>
      <c r="K49" s="361"/>
      <c r="L49" s="362"/>
      <c r="M49" s="149"/>
    </row>
    <row r="50" spans="2:18" ht="41.4" customHeight="1">
      <c r="B50" s="128"/>
      <c r="C50" s="141">
        <v>6</v>
      </c>
      <c r="D50" s="247" t="s">
        <v>191</v>
      </c>
      <c r="E50" s="248" t="s">
        <v>50</v>
      </c>
      <c r="F50" s="249" t="s">
        <v>190</v>
      </c>
      <c r="G50" s="247" t="s">
        <v>123</v>
      </c>
      <c r="H50" s="250">
        <v>200000</v>
      </c>
      <c r="I50" s="427"/>
      <c r="J50" s="428"/>
      <c r="K50" s="428"/>
      <c r="L50" s="429"/>
      <c r="M50" s="149"/>
    </row>
    <row r="51" spans="2:18" ht="35.5" customHeight="1">
      <c r="B51" s="128"/>
      <c r="C51" s="141">
        <v>7</v>
      </c>
      <c r="D51" s="247" t="s">
        <v>192</v>
      </c>
      <c r="E51" s="248" t="s">
        <v>50</v>
      </c>
      <c r="F51" s="249" t="s">
        <v>193</v>
      </c>
      <c r="G51" s="247" t="s">
        <v>123</v>
      </c>
      <c r="H51" s="250">
        <v>6000000</v>
      </c>
      <c r="I51" s="360"/>
      <c r="J51" s="361"/>
      <c r="K51" s="361"/>
      <c r="L51" s="362"/>
      <c r="M51" s="149"/>
    </row>
    <row r="52" spans="2:18" ht="35.5" customHeight="1">
      <c r="B52" s="128"/>
      <c r="C52" s="141">
        <v>8</v>
      </c>
      <c r="D52" s="247"/>
      <c r="E52" s="248"/>
      <c r="F52" s="249"/>
      <c r="G52" s="247"/>
      <c r="H52" s="250"/>
      <c r="I52" s="360"/>
      <c r="J52" s="361"/>
      <c r="K52" s="361"/>
      <c r="L52" s="362"/>
      <c r="M52" s="149"/>
    </row>
    <row r="53" spans="2:18" ht="35.5" customHeight="1">
      <c r="B53" s="128"/>
      <c r="C53" s="141">
        <v>9</v>
      </c>
      <c r="D53" s="247"/>
      <c r="E53" s="248"/>
      <c r="F53" s="249"/>
      <c r="G53" s="247"/>
      <c r="H53" s="250"/>
      <c r="I53" s="360"/>
      <c r="J53" s="361"/>
      <c r="K53" s="361"/>
      <c r="L53" s="362"/>
      <c r="M53" s="149"/>
    </row>
    <row r="54" spans="2:18" ht="35.5" customHeight="1">
      <c r="B54" s="128"/>
      <c r="C54" s="141">
        <v>10</v>
      </c>
      <c r="D54" s="247"/>
      <c r="E54" s="248"/>
      <c r="F54" s="249"/>
      <c r="G54" s="247"/>
      <c r="H54" s="250"/>
      <c r="I54" s="360"/>
      <c r="J54" s="361"/>
      <c r="K54" s="361"/>
      <c r="L54" s="362"/>
      <c r="M54" s="149"/>
    </row>
    <row r="55" spans="2:18" ht="47.25" customHeight="1">
      <c r="B55" s="128"/>
      <c r="C55" s="141">
        <v>11</v>
      </c>
      <c r="D55" s="247"/>
      <c r="E55" s="248"/>
      <c r="F55" s="249"/>
      <c r="G55" s="247"/>
      <c r="H55" s="250"/>
      <c r="I55" s="427"/>
      <c r="J55" s="428"/>
      <c r="K55" s="428"/>
      <c r="L55" s="429"/>
      <c r="M55" s="149"/>
    </row>
    <row r="56" spans="2:18" ht="35.5" customHeight="1">
      <c r="B56" s="128"/>
      <c r="G56" s="118"/>
      <c r="H56" s="138"/>
      <c r="I56" s="139"/>
      <c r="J56" s="118"/>
      <c r="K56" s="139"/>
      <c r="M56" s="149"/>
    </row>
    <row r="57" spans="2:18" ht="30.75" customHeight="1">
      <c r="B57" s="156"/>
      <c r="C57" s="153"/>
      <c r="D57" s="153"/>
      <c r="E57" s="153"/>
      <c r="F57" s="153"/>
      <c r="G57" s="172" t="s">
        <v>51</v>
      </c>
      <c r="H57" s="61">
        <f>SUM(H45:H56)</f>
        <v>138900000</v>
      </c>
      <c r="I57" s="153"/>
      <c r="J57" s="153"/>
      <c r="K57" s="153"/>
      <c r="L57" s="153"/>
      <c r="M57" s="155"/>
      <c r="N57" s="153"/>
      <c r="O57" s="127"/>
      <c r="P57" s="180"/>
      <c r="R57" s="180"/>
    </row>
    <row r="58" spans="2:18" ht="30.75" customHeight="1" thickBot="1">
      <c r="B58" s="134"/>
      <c r="C58" s="135"/>
      <c r="D58" s="135"/>
      <c r="E58" s="135"/>
      <c r="F58" s="135"/>
      <c r="G58" s="135"/>
      <c r="H58" s="135"/>
      <c r="I58" s="137"/>
      <c r="J58" s="135"/>
      <c r="K58" s="137"/>
      <c r="L58" s="135"/>
      <c r="M58" s="150"/>
      <c r="P58" s="180"/>
      <c r="R58" s="180"/>
    </row>
    <row r="59" spans="2:18" s="153" customFormat="1" ht="15" customHeight="1" thickBot="1">
      <c r="B59" s="118"/>
      <c r="C59" s="118"/>
      <c r="D59" s="118"/>
      <c r="E59" s="118"/>
      <c r="F59" s="118"/>
      <c r="G59" s="138"/>
      <c r="H59" s="139"/>
      <c r="I59" s="118"/>
      <c r="J59" s="139"/>
      <c r="K59" s="118"/>
      <c r="L59" s="118"/>
      <c r="M59" s="118"/>
      <c r="N59" s="118"/>
      <c r="O59" s="181"/>
      <c r="P59" s="182"/>
      <c r="Q59" s="181"/>
      <c r="R59" s="182"/>
    </row>
    <row r="60" spans="2:18" ht="36.75" customHeight="1">
      <c r="B60" s="122" t="s">
        <v>52</v>
      </c>
      <c r="C60" s="123"/>
      <c r="D60" s="123"/>
      <c r="E60" s="123"/>
      <c r="F60" s="123"/>
      <c r="G60" s="125"/>
      <c r="H60" s="189"/>
      <c r="I60" s="190" t="s">
        <v>53</v>
      </c>
      <c r="J60" s="123"/>
      <c r="K60" s="123"/>
      <c r="L60" s="123"/>
      <c r="M60" s="126"/>
      <c r="P60" s="182"/>
      <c r="Q60" s="181"/>
      <c r="R60" s="182"/>
    </row>
    <row r="61" spans="2:18" ht="41.25" customHeight="1">
      <c r="B61" s="128"/>
      <c r="C61" s="376"/>
      <c r="D61" s="368" t="s">
        <v>54</v>
      </c>
      <c r="E61" s="369" t="s">
        <v>55</v>
      </c>
      <c r="F61" s="370"/>
      <c r="G61" s="371"/>
      <c r="H61" s="118"/>
      <c r="I61" s="191" t="s">
        <v>56</v>
      </c>
      <c r="J61" s="192" t="s">
        <v>54</v>
      </c>
      <c r="K61" s="62">
        <f>K64-K63-K62</f>
        <v>-59660350</v>
      </c>
      <c r="L61" s="193" t="s">
        <v>57</v>
      </c>
      <c r="M61" s="149"/>
      <c r="O61" s="183"/>
      <c r="P61" s="184"/>
      <c r="Q61" s="181"/>
      <c r="R61" s="182"/>
    </row>
    <row r="62" spans="2:18" ht="41.25" customHeight="1">
      <c r="B62" s="128"/>
      <c r="C62" s="376"/>
      <c r="D62" s="368" t="s">
        <v>58</v>
      </c>
      <c r="E62" s="369" t="s">
        <v>55</v>
      </c>
      <c r="F62" s="372"/>
      <c r="G62" s="373"/>
      <c r="H62" s="118"/>
      <c r="I62" s="191" t="s">
        <v>59</v>
      </c>
      <c r="J62" s="192" t="s">
        <v>58</v>
      </c>
      <c r="K62" s="62">
        <f>IF(AND($L$8=1/4,$U$5="○",K63&gt;K64),IF((ROUNDDOWN(K65*1/4, 0)-(K63-K64))&gt;=0,ROUNDDOWN(ROUNDDOWN(K65*1/4, 0)-(K63-K64),-3),0),ROUNDDOWN(K65*$L$8, -3))</f>
        <v>57559000</v>
      </c>
      <c r="L62" s="193" t="s">
        <v>60</v>
      </c>
      <c r="M62" s="149"/>
      <c r="P62" s="180"/>
      <c r="R62" s="180"/>
    </row>
    <row r="63" spans="2:18" ht="41.25" customHeight="1">
      <c r="B63" s="128"/>
      <c r="C63" s="376"/>
      <c r="D63" s="368" t="s">
        <v>61</v>
      </c>
      <c r="E63" s="374" t="s">
        <v>55</v>
      </c>
      <c r="F63" s="370"/>
      <c r="G63" s="371"/>
      <c r="H63" s="118"/>
      <c r="I63" s="191" t="s">
        <v>62</v>
      </c>
      <c r="J63" s="192" t="s">
        <v>61</v>
      </c>
      <c r="K63" s="62">
        <f>H57</f>
        <v>138900000</v>
      </c>
      <c r="L63" s="193" t="s">
        <v>57</v>
      </c>
      <c r="M63" s="149"/>
      <c r="P63" s="181"/>
      <c r="Q63" s="181"/>
      <c r="R63" s="180"/>
    </row>
    <row r="64" spans="2:18" ht="41.25" customHeight="1">
      <c r="B64" s="128"/>
      <c r="C64" s="376"/>
      <c r="D64" s="368" t="s">
        <v>63</v>
      </c>
      <c r="E64" s="375">
        <f>H38</f>
        <v>136798650</v>
      </c>
      <c r="F64" s="370" t="s">
        <v>57</v>
      </c>
      <c r="G64" s="371"/>
      <c r="H64" s="118"/>
      <c r="I64" s="191" t="s">
        <v>64</v>
      </c>
      <c r="J64" s="192" t="s">
        <v>63</v>
      </c>
      <c r="K64" s="62">
        <f>IFERROR(ROUNDDOWN(E64/$L$7,0),0)</f>
        <v>136798650</v>
      </c>
      <c r="L64" s="193" t="s">
        <v>57</v>
      </c>
      <c r="M64" s="149"/>
      <c r="O64" s="181"/>
      <c r="P64" s="180"/>
      <c r="Q64" s="180"/>
      <c r="R64" s="180"/>
    </row>
    <row r="65" spans="2:18" ht="41.25" customHeight="1">
      <c r="B65" s="128"/>
      <c r="C65" s="376"/>
      <c r="D65" s="368" t="s">
        <v>65</v>
      </c>
      <c r="E65" s="375">
        <f>K38</f>
        <v>115119372</v>
      </c>
      <c r="F65" s="370" t="s">
        <v>66</v>
      </c>
      <c r="G65" s="371"/>
      <c r="H65" s="118"/>
      <c r="I65" s="191" t="s">
        <v>67</v>
      </c>
      <c r="J65" s="192" t="s">
        <v>65</v>
      </c>
      <c r="K65" s="62">
        <f>IFERROR(ROUNDDOWN(E65/$L$7,0)-K66,0)</f>
        <v>115119372</v>
      </c>
      <c r="L65" s="193" t="s">
        <v>57</v>
      </c>
      <c r="M65" s="149"/>
      <c r="O65" s="181"/>
      <c r="P65" s="180"/>
      <c r="Q65" s="180"/>
      <c r="R65" s="180"/>
    </row>
    <row r="66" spans="2:18" ht="41.25" customHeight="1">
      <c r="B66" s="128"/>
      <c r="C66" s="376"/>
      <c r="D66" s="368" t="s">
        <v>68</v>
      </c>
      <c r="E66" s="369" t="s">
        <v>69</v>
      </c>
      <c r="F66" s="372"/>
      <c r="G66" s="373"/>
      <c r="H66" s="118"/>
      <c r="I66" s="191" t="s">
        <v>70</v>
      </c>
      <c r="J66" s="192" t="s">
        <v>68</v>
      </c>
      <c r="K66" s="63">
        <f>IFERROR(IF(ROUNDDOWN($E$65/$L$7,0)&gt;$L$6,ROUNDDOWN($E$65/$L$7,0)-$L$6,0),0)</f>
        <v>0</v>
      </c>
      <c r="L66" s="193" t="s">
        <v>71</v>
      </c>
      <c r="M66" s="149"/>
      <c r="N66" s="177"/>
      <c r="O66" s="183"/>
      <c r="P66" s="183"/>
      <c r="Q66" s="187"/>
      <c r="R66" s="180"/>
    </row>
    <row r="67" spans="2:18" ht="51.9" customHeight="1" thickBot="1">
      <c r="B67" s="134"/>
      <c r="C67" s="135"/>
      <c r="D67" s="135"/>
      <c r="E67" s="135"/>
      <c r="F67" s="135"/>
      <c r="G67" s="136"/>
      <c r="H67" s="137"/>
      <c r="I67" s="135"/>
      <c r="J67" s="137"/>
      <c r="K67" s="137"/>
      <c r="L67" s="135"/>
      <c r="M67" s="150"/>
      <c r="O67" s="188"/>
      <c r="P67" s="188"/>
      <c r="Q67" s="188"/>
    </row>
    <row r="68" spans="2:18" ht="42.65" customHeight="1"/>
    <row r="69" spans="2:18" ht="30" customHeight="1">
      <c r="G69" s="118"/>
      <c r="H69" s="118"/>
      <c r="I69" s="177"/>
    </row>
    <row r="70" spans="2:18" ht="49" customHeight="1">
      <c r="E70" s="181"/>
      <c r="F70" s="181"/>
      <c r="G70" s="181"/>
      <c r="H70" s="181"/>
      <c r="I70" s="177"/>
    </row>
    <row r="71" spans="2:18" ht="49" customHeight="1">
      <c r="G71" s="118"/>
      <c r="H71" s="118"/>
    </row>
  </sheetData>
  <dataConsolidate/>
  <mergeCells count="16">
    <mergeCell ref="T6:U6"/>
    <mergeCell ref="I44:L44"/>
    <mergeCell ref="O9:R11"/>
    <mergeCell ref="H27:J27"/>
    <mergeCell ref="H28:J28"/>
    <mergeCell ref="I55:L55"/>
    <mergeCell ref="C29:D29"/>
    <mergeCell ref="B41:M42"/>
    <mergeCell ref="B1:M1"/>
    <mergeCell ref="C5:D5"/>
    <mergeCell ref="E5:H5"/>
    <mergeCell ref="C6:D6"/>
    <mergeCell ref="E6:H6"/>
    <mergeCell ref="I45:L45"/>
    <mergeCell ref="I46:L46"/>
    <mergeCell ref="I50:L50"/>
  </mergeCells>
  <phoneticPr fontId="10"/>
  <conditionalFormatting sqref="L17:L18 L25">
    <cfRule type="expression" dxfId="25" priority="22">
      <formula>#REF!="施設維持費"</formula>
    </cfRule>
    <cfRule type="expression" dxfId="24" priority="23">
      <formula>#REF!="光熱費・水道費"</formula>
    </cfRule>
  </conditionalFormatting>
  <conditionalFormatting sqref="L19">
    <cfRule type="expression" dxfId="23" priority="16">
      <formula>#REF!="施設維持費"</formula>
    </cfRule>
    <cfRule type="expression" dxfId="22" priority="17">
      <formula>#REF!="光熱費・水道費"</formula>
    </cfRule>
  </conditionalFormatting>
  <conditionalFormatting sqref="L19">
    <cfRule type="expression" dxfId="21" priority="12">
      <formula>#REF!="施設維持費"</formula>
    </cfRule>
    <cfRule type="expression" dxfId="20" priority="13">
      <formula>#REF!="光熱費・水道費"</formula>
    </cfRule>
  </conditionalFormatting>
  <conditionalFormatting sqref="L18">
    <cfRule type="expression" dxfId="19" priority="18">
      <formula>#REF!="施設維持費"</formula>
    </cfRule>
    <cfRule type="expression" dxfId="18" priority="19">
      <formula>#REF!="光熱費・水道費"</formula>
    </cfRule>
  </conditionalFormatting>
  <conditionalFormatting sqref="L20:L22">
    <cfRule type="expression" dxfId="17" priority="14">
      <formula>#REF!="施設維持費"</formula>
    </cfRule>
    <cfRule type="expression" dxfId="16" priority="15">
      <formula>#REF!="光熱費・水道費"</formula>
    </cfRule>
  </conditionalFormatting>
  <conditionalFormatting sqref="L20:L22">
    <cfRule type="expression" dxfId="15" priority="10">
      <formula>#REF!="施設維持費"</formula>
    </cfRule>
    <cfRule type="expression" dxfId="14" priority="11">
      <formula>#REF!="光熱費・水道費"</formula>
    </cfRule>
  </conditionalFormatting>
  <conditionalFormatting sqref="L24">
    <cfRule type="expression" dxfId="13" priority="6">
      <formula>#REF!="施設維持費"</formula>
    </cfRule>
    <cfRule type="expression" dxfId="12" priority="7">
      <formula>#REF!="光熱費・水道費"</formula>
    </cfRule>
  </conditionalFormatting>
  <conditionalFormatting sqref="L23">
    <cfRule type="expression" dxfId="11" priority="4">
      <formula>#REF!="施設維持費"</formula>
    </cfRule>
    <cfRule type="expression" dxfId="10" priority="5">
      <formula>#REF!="光熱費・水道費"</formula>
    </cfRule>
  </conditionalFormatting>
  <conditionalFormatting sqref="L23">
    <cfRule type="expression" dxfId="9" priority="2">
      <formula>#REF!="施設維持費"</formula>
    </cfRule>
    <cfRule type="expression" dxfId="8" priority="3">
      <formula>#REF!="光熱費・水道費"</formula>
    </cfRule>
  </conditionalFormatting>
  <conditionalFormatting sqref="S26:U1048576 XES1:XFD1048576 F1:U25">
    <cfRule type="expression" dxfId="7" priority="1">
      <formula>CELL("protect",A1)=0</formula>
    </cfRule>
  </conditionalFormatting>
  <conditionalFormatting sqref="N47:R1048576 F26:R46">
    <cfRule type="expression" dxfId="6" priority="25">
      <formula>CELL("protect",A27)=0</formula>
    </cfRule>
  </conditionalFormatting>
  <conditionalFormatting sqref="B56:M1048576 F47:M55">
    <cfRule type="expression" dxfId="5" priority="29">
      <formula>CELL("protect",XFA49)=0</formula>
    </cfRule>
  </conditionalFormatting>
  <conditionalFormatting sqref="V1:XER1048576">
    <cfRule type="expression" dxfId="4" priority="32">
      <formula>CELL("protect",#REF!)=0</formula>
    </cfRule>
  </conditionalFormatting>
  <conditionalFormatting sqref="A1:E25 A26:A1048576">
    <cfRule type="expression" dxfId="3" priority="36">
      <formula>CELL("protect",XET1)=0</formula>
    </cfRule>
  </conditionalFormatting>
  <conditionalFormatting sqref="B26:E46 C47:C55">
    <cfRule type="expression" dxfId="2" priority="63">
      <formula>CELL("protect",XEU27)=0</formula>
    </cfRule>
  </conditionalFormatting>
  <conditionalFormatting sqref="D47:E55 B47:B55">
    <cfRule type="expression" dxfId="1" priority="66">
      <formula>CELL("protect",XEU49)=0</formula>
    </cfRule>
  </conditionalFormatting>
  <dataValidations count="8">
    <dataValidation type="whole" allowBlank="1" showInputMessage="1" showErrorMessage="1" error="補助対象経費は”数値&quot;形式で入力してください。_x000a_例)_x000a_×:100万円_x000a_○:1,000,000" sqref="L6" xr:uid="{6FF98D7F-6F0F-4EC6-84F5-88E78D189C5D}">
      <formula1>100000000</formula1>
      <formula2>200000000</formula2>
    </dataValidation>
    <dataValidation type="whole" operator="greaterThanOrEqual" allowBlank="1" showInputMessage="1" showErrorMessage="1" error="公演回数は”数値&quot;形式で入力してください。_x000a_例)_x000a_×:10回_x000a_○:10" sqref="L7" xr:uid="{CECA52F1-9C88-4633-9AE5-5AE56D205D45}">
      <formula1>1</formula1>
    </dataValidation>
    <dataValidation type="list" allowBlank="1" showInputMessage="1" showErrorMessage="1" sqref="U5" xr:uid="{4377E95F-D197-4442-B356-3518353EA1A9}">
      <formula1>"○"</formula1>
    </dataValidation>
    <dataValidation type="whole" operator="greaterThanOrEqual" allowBlank="1" showInputMessage="1" showErrorMessage="1" error="広告・宣伝費は”数値&quot;形式で入力してください。_x000a_例)_x000a_×:100万円_x000a_○:1,000,000_x000a_" sqref="K27" xr:uid="{47E76ACB-41BE-42CA-8D81-4CE008F8942D}">
      <formula1>0</formula1>
    </dataValidation>
    <dataValidation type="list" allowBlank="1" showInputMessage="1" showErrorMessage="1" sqref="E14:E25" xr:uid="{2521446A-F7A3-44D6-B255-422468F283B9}">
      <formula1>"出演関係費,制作関係費,会場関係費,運営関係費 ,申請報告に関する費用"</formula1>
    </dataValidation>
    <dataValidation type="list" allowBlank="1" showInputMessage="1" showErrorMessage="1" sqref="G13:G25" xr:uid="{8C4D7210-7A03-4555-959D-A365A72D4D3B}">
      <formula1>"銀行振込,現金,クレジットカード,小切手または支払手形"</formula1>
    </dataValidation>
    <dataValidation type="list" allowBlank="1" showInputMessage="1" showErrorMessage="1" sqref="E13" xr:uid="{2C095CEE-AB74-45AB-9D81-16B9EB4FCBF9}">
      <formula1>"出演関係費,制作関係費,会場関係費,運営関係費 "</formula1>
    </dataValidation>
    <dataValidation type="list" allowBlank="1" showInputMessage="1" showErrorMessage="1" sqref="G45:G55" xr:uid="{EC1D81CE-DB23-4703-A21D-B14029079A22}">
      <formula1>"銀行振込,現金,電子マネー,小切手または受取手形"</formula1>
    </dataValidation>
  </dataValidations>
  <pageMargins left="0.31496062992125984" right="0.27559055118110237" top="0.39370078740157483" bottom="0.35433070866141736" header="0.31496062992125984" footer="0.31496062992125984"/>
  <pageSetup paperSize="9" scale="24" orientation="landscape" r:id="rId1"/>
  <headerFooter>
    <oddFooter>&amp;P / &amp;N ページ</oddFooter>
  </headerFooter>
  <drawing r:id="rId2"/>
  <legacyDrawing r:id="rId3"/>
  <extLst>
    <ext xmlns:x14="http://schemas.microsoft.com/office/spreadsheetml/2009/9/main" uri="{CCE6A557-97BC-4b89-ADB6-D9C93CAAB3DF}">
      <x14:dataValidations xmlns:xm="http://schemas.microsoft.com/office/excel/2006/main" count="2">
        <x14:dataValidation type="list" operator="greaterThanOrEqual" allowBlank="1" showInputMessage="1" showErrorMessage="1" error="公演回数は”数値&quot;形式で入力してください。_x000a_例)_x000a_×:10回_x000a_○:10" xr:uid="{AB2E65E5-5A4D-4EA3-B330-0554A70F9BA4}">
          <x14:formula1>
            <xm:f>'（非表示）プルダウン'!$A$1</xm:f>
          </x14:formula1>
          <xm:sqref>L8</xm:sqref>
        </x14:dataValidation>
        <x14:dataValidation type="list" allowBlank="1" showInputMessage="1" showErrorMessage="1" xr:uid="{1CE34FAC-FA5C-4CE2-9231-B4B43E1A427D}">
          <x14:formula1>
            <xm:f>'（非表示）プルダウン'!$B$7:$B$17</xm:f>
          </x14:formula1>
          <xm:sqref>F49:F55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5002A9-6A21-4270-A444-A6BB1B28F8C7}">
  <sheetPr>
    <tabColor rgb="FFFF0000"/>
  </sheetPr>
  <dimension ref="A1:T64"/>
  <sheetViews>
    <sheetView showGridLines="0" zoomScale="55" zoomScaleNormal="55" workbookViewId="0">
      <selection activeCell="X26" sqref="X26"/>
    </sheetView>
  </sheetViews>
  <sheetFormatPr defaultColWidth="9" defaultRowHeight="22"/>
  <cols>
    <col min="1" max="1" width="4.33203125" style="28" customWidth="1"/>
    <col min="2" max="2" width="10.08203125" style="31" customWidth="1"/>
    <col min="3" max="3" width="7" style="31" customWidth="1"/>
    <col min="4" max="4" width="29.83203125" style="31" customWidth="1"/>
    <col min="5" max="5" width="29" style="31" customWidth="1"/>
    <col min="6" max="6" width="24.08203125" style="31" customWidth="1"/>
    <col min="7" max="7" width="24.58203125" style="31" customWidth="1"/>
    <col min="8" max="8" width="24" style="31" customWidth="1"/>
    <col min="9" max="9" width="27.08203125" style="31" customWidth="1"/>
    <col min="10" max="10" width="27.58203125" style="31" customWidth="1"/>
    <col min="11" max="11" width="10.08203125" style="31" customWidth="1"/>
    <col min="12" max="12" width="5.58203125" style="31" customWidth="1"/>
    <col min="13" max="13" width="42.5" style="31" customWidth="1"/>
    <col min="14" max="14" width="3.58203125" style="31" customWidth="1"/>
    <col min="15" max="15" width="9" style="31"/>
    <col min="16" max="16" width="9.58203125" style="31" customWidth="1"/>
    <col min="17" max="17" width="11.58203125" style="31" customWidth="1"/>
    <col min="18" max="16384" width="9" style="31"/>
  </cols>
  <sheetData>
    <row r="1" spans="1:20" s="28" customFormat="1" ht="26.15" customHeight="1">
      <c r="G1" s="29"/>
      <c r="H1" s="67"/>
      <c r="I1" s="68"/>
      <c r="J1" s="68"/>
    </row>
    <row r="2" spans="1:20" ht="64.400000000000006" customHeight="1">
      <c r="B2" s="444" t="s">
        <v>194</v>
      </c>
      <c r="C2" s="444"/>
      <c r="D2" s="444"/>
      <c r="E2" s="444"/>
      <c r="F2" s="444"/>
      <c r="G2" s="444"/>
      <c r="H2" s="444"/>
      <c r="I2" s="444"/>
      <c r="J2" s="444"/>
      <c r="K2" s="444"/>
      <c r="L2" s="444"/>
      <c r="M2" s="444"/>
      <c r="N2" s="444"/>
      <c r="O2" s="444"/>
    </row>
    <row r="3" spans="1:20" ht="42" customHeight="1" thickBot="1">
      <c r="B3" s="422" t="s">
        <v>77</v>
      </c>
      <c r="C3" s="422"/>
      <c r="D3" s="422"/>
      <c r="E3" s="422"/>
      <c r="F3" s="422"/>
      <c r="G3" s="422"/>
      <c r="H3" s="422"/>
      <c r="I3" s="422"/>
      <c r="J3" s="422"/>
      <c r="K3" s="422"/>
      <c r="L3" s="422"/>
      <c r="M3" s="422"/>
      <c r="N3" s="422"/>
      <c r="O3" s="422"/>
    </row>
    <row r="4" spans="1:20">
      <c r="B4" s="32"/>
      <c r="C4" s="33"/>
      <c r="D4" s="33"/>
      <c r="E4" s="33"/>
      <c r="F4" s="253"/>
      <c r="G4" s="253"/>
      <c r="H4" s="260"/>
      <c r="I4" s="260"/>
      <c r="J4" s="260"/>
      <c r="K4" s="33"/>
      <c r="L4" s="260"/>
      <c r="M4" s="260"/>
      <c r="N4" s="260"/>
      <c r="O4" s="261"/>
    </row>
    <row r="5" spans="1:20" ht="43.4" customHeight="1">
      <c r="B5" s="262" t="s">
        <v>3</v>
      </c>
      <c r="C5" s="439" t="s">
        <v>4</v>
      </c>
      <c r="D5" s="439"/>
      <c r="E5" s="445" t="str">
        <f>'収支報告書記入例 '!E5</f>
        <v>株式会社○○○○</v>
      </c>
      <c r="F5" s="445"/>
      <c r="G5" s="445"/>
      <c r="H5" s="445"/>
      <c r="J5" s="82"/>
      <c r="K5" s="440" t="s">
        <v>78</v>
      </c>
      <c r="L5" s="441"/>
      <c r="M5" s="263" t="str">
        <f>'収支報告書記入例 '!L5</f>
        <v>X1xxxxx</v>
      </c>
      <c r="N5" s="82"/>
      <c r="O5" s="85"/>
    </row>
    <row r="6" spans="1:20" ht="36.65" customHeight="1">
      <c r="B6" s="46"/>
      <c r="C6" s="439" t="s">
        <v>9</v>
      </c>
      <c r="D6" s="439"/>
      <c r="E6" s="445" t="str">
        <f>'収支報告書記入例 '!E6</f>
        <v>△△△△△△ 公演</v>
      </c>
      <c r="F6" s="445"/>
      <c r="G6" s="445"/>
      <c r="H6" s="445"/>
      <c r="I6" s="264"/>
      <c r="J6" s="82"/>
      <c r="K6" s="440" t="s">
        <v>79</v>
      </c>
      <c r="L6" s="441"/>
      <c r="M6" s="265">
        <f>'収支報告書記入例 '!L8</f>
        <v>0.5</v>
      </c>
      <c r="N6" s="82"/>
      <c r="O6" s="85"/>
    </row>
    <row r="7" spans="1:20" ht="36.65" customHeight="1">
      <c r="B7" s="46"/>
      <c r="C7" s="28"/>
      <c r="I7" s="81"/>
      <c r="J7" s="82"/>
      <c r="K7" s="440" t="s">
        <v>80</v>
      </c>
      <c r="L7" s="441"/>
      <c r="M7" s="254">
        <v>10</v>
      </c>
      <c r="N7" s="82"/>
      <c r="O7" s="85"/>
    </row>
    <row r="8" spans="1:20" ht="17.25" customHeight="1">
      <c r="B8" s="46"/>
      <c r="C8" s="28"/>
      <c r="I8" s="81"/>
      <c r="J8" s="82"/>
      <c r="K8" s="83"/>
      <c r="L8" s="83"/>
      <c r="M8" s="84"/>
      <c r="N8" s="82"/>
      <c r="O8" s="85"/>
    </row>
    <row r="9" spans="1:20" s="271" customFormat="1" ht="66" hidden="1" customHeight="1">
      <c r="A9" s="266"/>
      <c r="B9" s="267"/>
      <c r="C9" s="423" t="s">
        <v>81</v>
      </c>
      <c r="D9" s="424"/>
      <c r="E9" s="424"/>
      <c r="F9" s="424"/>
      <c r="G9" s="424"/>
      <c r="H9" s="424"/>
      <c r="I9" s="424"/>
      <c r="J9" s="424"/>
      <c r="K9" s="424"/>
      <c r="L9" s="424"/>
      <c r="M9" s="424"/>
      <c r="N9" s="268"/>
      <c r="O9" s="269"/>
      <c r="P9" s="270"/>
      <c r="Q9" s="270"/>
      <c r="R9" s="270"/>
      <c r="S9" s="270"/>
      <c r="T9" s="270"/>
    </row>
    <row r="10" spans="1:20" s="271" customFormat="1" ht="18" customHeight="1">
      <c r="A10" s="266"/>
      <c r="B10" s="267"/>
      <c r="C10" s="266"/>
      <c r="D10" s="272"/>
      <c r="E10" s="273"/>
      <c r="F10" s="274"/>
      <c r="G10" s="274"/>
      <c r="H10" s="275"/>
      <c r="I10" s="275"/>
      <c r="J10" s="275"/>
      <c r="K10" s="275"/>
      <c r="L10" s="275"/>
      <c r="M10" s="275"/>
      <c r="N10" s="270"/>
      <c r="O10" s="269"/>
      <c r="P10" s="270"/>
      <c r="Q10" s="270"/>
      <c r="R10" s="270"/>
      <c r="S10" s="270"/>
      <c r="T10" s="270"/>
    </row>
    <row r="11" spans="1:20" ht="63.15" customHeight="1">
      <c r="B11" s="276" t="s">
        <v>82</v>
      </c>
      <c r="C11" s="277" t="s">
        <v>83</v>
      </c>
      <c r="D11" s="278" t="s">
        <v>84</v>
      </c>
      <c r="E11" s="279" t="s">
        <v>85</v>
      </c>
      <c r="F11" s="280" t="s">
        <v>86</v>
      </c>
      <c r="G11" s="281" t="s">
        <v>87</v>
      </c>
      <c r="H11" s="281" t="s">
        <v>88</v>
      </c>
      <c r="I11" s="281" t="s">
        <v>195</v>
      </c>
      <c r="J11" s="438" t="s">
        <v>90</v>
      </c>
      <c r="K11" s="438"/>
      <c r="L11" s="438"/>
      <c r="M11" s="281" t="s">
        <v>46</v>
      </c>
      <c r="O11" s="85"/>
    </row>
    <row r="12" spans="1:20" ht="48" customHeight="1">
      <c r="B12" s="46"/>
      <c r="C12" s="282">
        <v>1</v>
      </c>
      <c r="D12" s="283" t="s">
        <v>196</v>
      </c>
      <c r="E12" s="284" t="s">
        <v>197</v>
      </c>
      <c r="F12" s="285">
        <v>1000</v>
      </c>
      <c r="G12" s="286">
        <v>3000000</v>
      </c>
      <c r="H12" s="286">
        <v>0</v>
      </c>
      <c r="I12" s="286">
        <f>G12+H12</f>
        <v>3000000</v>
      </c>
      <c r="J12" s="443" t="s">
        <v>198</v>
      </c>
      <c r="K12" s="443"/>
      <c r="L12" s="443"/>
      <c r="M12" s="287" t="s">
        <v>199</v>
      </c>
      <c r="O12" s="85"/>
    </row>
    <row r="13" spans="1:20" ht="48" customHeight="1">
      <c r="B13" s="46"/>
      <c r="C13" s="282">
        <v>2</v>
      </c>
      <c r="D13" s="283" t="s">
        <v>200</v>
      </c>
      <c r="E13" s="284" t="s">
        <v>197</v>
      </c>
      <c r="F13" s="285">
        <v>1600</v>
      </c>
      <c r="G13" s="286">
        <v>4800000</v>
      </c>
      <c r="H13" s="286">
        <v>1000000</v>
      </c>
      <c r="I13" s="286">
        <f t="shared" ref="I13:I20" si="0">G13+H13</f>
        <v>5800000</v>
      </c>
      <c r="J13" s="443" t="s">
        <v>201</v>
      </c>
      <c r="K13" s="443"/>
      <c r="L13" s="443"/>
      <c r="M13" s="287"/>
      <c r="O13" s="85"/>
    </row>
    <row r="14" spans="1:20" ht="48" customHeight="1">
      <c r="B14" s="46"/>
      <c r="C14" s="282">
        <v>3</v>
      </c>
      <c r="D14" s="283" t="s">
        <v>202</v>
      </c>
      <c r="E14" s="284" t="s">
        <v>197</v>
      </c>
      <c r="F14" s="285">
        <v>1100</v>
      </c>
      <c r="G14" s="286">
        <v>3300000</v>
      </c>
      <c r="H14" s="286">
        <v>0</v>
      </c>
      <c r="I14" s="286">
        <f t="shared" si="0"/>
        <v>3300000</v>
      </c>
      <c r="J14" s="443" t="s">
        <v>203</v>
      </c>
      <c r="K14" s="443"/>
      <c r="L14" s="443"/>
      <c r="M14" s="287" t="s">
        <v>199</v>
      </c>
      <c r="O14" s="85"/>
    </row>
    <row r="15" spans="1:20" ht="48" customHeight="1">
      <c r="B15" s="46"/>
      <c r="C15" s="282">
        <v>4</v>
      </c>
      <c r="D15" s="283" t="s">
        <v>204</v>
      </c>
      <c r="E15" s="284" t="s">
        <v>197</v>
      </c>
      <c r="F15" s="285">
        <v>1800</v>
      </c>
      <c r="G15" s="286">
        <v>5400000</v>
      </c>
      <c r="H15" s="286">
        <v>1200000</v>
      </c>
      <c r="I15" s="286">
        <f t="shared" si="0"/>
        <v>6600000</v>
      </c>
      <c r="J15" s="443" t="s">
        <v>205</v>
      </c>
      <c r="K15" s="443"/>
      <c r="L15" s="443"/>
      <c r="M15" s="287"/>
      <c r="O15" s="85"/>
    </row>
    <row r="16" spans="1:20" ht="48" customHeight="1">
      <c r="B16" s="46"/>
      <c r="C16" s="282">
        <v>5</v>
      </c>
      <c r="D16" s="283" t="s">
        <v>206</v>
      </c>
      <c r="E16" s="284" t="s">
        <v>207</v>
      </c>
      <c r="F16" s="285">
        <v>500</v>
      </c>
      <c r="G16" s="286">
        <v>1500000</v>
      </c>
      <c r="H16" s="286">
        <v>0</v>
      </c>
      <c r="I16" s="286">
        <f t="shared" si="0"/>
        <v>1500000</v>
      </c>
      <c r="J16" s="443" t="s">
        <v>208</v>
      </c>
      <c r="K16" s="443"/>
      <c r="L16" s="443"/>
      <c r="M16" s="287" t="s">
        <v>199</v>
      </c>
      <c r="O16" s="85"/>
    </row>
    <row r="17" spans="2:19" ht="48" customHeight="1">
      <c r="B17" s="46"/>
      <c r="C17" s="282">
        <v>6</v>
      </c>
      <c r="D17" s="283" t="s">
        <v>209</v>
      </c>
      <c r="E17" s="284" t="s">
        <v>207</v>
      </c>
      <c r="F17" s="285">
        <v>900</v>
      </c>
      <c r="G17" s="286">
        <v>2700000</v>
      </c>
      <c r="H17" s="286">
        <v>1000000</v>
      </c>
      <c r="I17" s="286">
        <f t="shared" si="0"/>
        <v>3700000</v>
      </c>
      <c r="J17" s="443" t="s">
        <v>210</v>
      </c>
      <c r="K17" s="443"/>
      <c r="L17" s="443"/>
      <c r="M17" s="287"/>
      <c r="O17" s="85"/>
    </row>
    <row r="18" spans="2:19" ht="48" customHeight="1">
      <c r="B18" s="46"/>
      <c r="C18" s="282">
        <v>7</v>
      </c>
      <c r="D18" s="283" t="s">
        <v>211</v>
      </c>
      <c r="E18" s="284" t="s">
        <v>212</v>
      </c>
      <c r="F18" s="285">
        <v>600</v>
      </c>
      <c r="G18" s="286">
        <v>1800000</v>
      </c>
      <c r="H18" s="286">
        <v>0</v>
      </c>
      <c r="I18" s="286">
        <f t="shared" si="0"/>
        <v>1800000</v>
      </c>
      <c r="J18" s="443" t="s">
        <v>213</v>
      </c>
      <c r="K18" s="443"/>
      <c r="L18" s="443"/>
      <c r="M18" s="287" t="s">
        <v>199</v>
      </c>
      <c r="O18" s="85"/>
      <c r="S18" s="288"/>
    </row>
    <row r="19" spans="2:19" ht="48" customHeight="1">
      <c r="B19" s="46"/>
      <c r="C19" s="282">
        <v>8</v>
      </c>
      <c r="D19" s="283" t="s">
        <v>214</v>
      </c>
      <c r="E19" s="284" t="s">
        <v>215</v>
      </c>
      <c r="F19" s="285">
        <v>500</v>
      </c>
      <c r="G19" s="286">
        <v>1500000</v>
      </c>
      <c r="H19" s="286">
        <v>0</v>
      </c>
      <c r="I19" s="286">
        <f t="shared" si="0"/>
        <v>1500000</v>
      </c>
      <c r="J19" s="443" t="s">
        <v>208</v>
      </c>
      <c r="K19" s="443"/>
      <c r="L19" s="443"/>
      <c r="M19" s="287" t="s">
        <v>199</v>
      </c>
      <c r="O19" s="85"/>
    </row>
    <row r="20" spans="2:19" ht="48" customHeight="1">
      <c r="B20" s="46"/>
      <c r="C20" s="282">
        <v>9</v>
      </c>
      <c r="D20" s="289">
        <v>45263</v>
      </c>
      <c r="E20" s="284" t="s">
        <v>215</v>
      </c>
      <c r="F20" s="290">
        <v>0</v>
      </c>
      <c r="G20" s="286">
        <v>0</v>
      </c>
      <c r="H20" s="286">
        <v>0</v>
      </c>
      <c r="I20" s="286">
        <f t="shared" si="0"/>
        <v>0</v>
      </c>
      <c r="J20" s="442"/>
      <c r="K20" s="442"/>
      <c r="L20" s="442"/>
      <c r="M20" s="287" t="s">
        <v>216</v>
      </c>
      <c r="O20" s="85"/>
    </row>
    <row r="21" spans="2:19" ht="48" customHeight="1">
      <c r="B21" s="46"/>
      <c r="C21" s="282">
        <v>10</v>
      </c>
      <c r="D21" s="289">
        <v>45264</v>
      </c>
      <c r="E21" s="284" t="s">
        <v>215</v>
      </c>
      <c r="F21" s="290">
        <v>0</v>
      </c>
      <c r="G21" s="286">
        <v>0</v>
      </c>
      <c r="H21" s="286">
        <v>0</v>
      </c>
      <c r="I21" s="286">
        <f t="shared" ref="I21" si="1">G21+H21</f>
        <v>0</v>
      </c>
      <c r="J21" s="442"/>
      <c r="K21" s="442"/>
      <c r="L21" s="442"/>
      <c r="M21" s="287" t="s">
        <v>217</v>
      </c>
      <c r="O21" s="85"/>
    </row>
    <row r="22" spans="2:19" ht="39.65" customHeight="1">
      <c r="B22" s="46"/>
      <c r="C22" s="282"/>
      <c r="D22" s="41"/>
      <c r="E22" s="284"/>
      <c r="F22" s="285"/>
      <c r="G22" s="286"/>
      <c r="H22" s="286"/>
      <c r="I22" s="286"/>
      <c r="J22" s="438"/>
      <c r="K22" s="438"/>
      <c r="L22" s="438"/>
      <c r="M22" s="281"/>
      <c r="O22" s="85"/>
    </row>
    <row r="23" spans="2:19" ht="39.65" customHeight="1">
      <c r="B23" s="46"/>
      <c r="C23" s="282"/>
      <c r="D23" s="41"/>
      <c r="E23" s="284"/>
      <c r="F23" s="285"/>
      <c r="G23" s="286"/>
      <c r="H23" s="286"/>
      <c r="I23" s="286"/>
      <c r="J23" s="438"/>
      <c r="K23" s="438"/>
      <c r="L23" s="438"/>
      <c r="M23" s="281"/>
      <c r="O23" s="85"/>
    </row>
    <row r="24" spans="2:19" ht="39.65" customHeight="1">
      <c r="B24" s="46"/>
      <c r="C24" s="282"/>
      <c r="D24" s="41"/>
      <c r="E24" s="284"/>
      <c r="F24" s="285"/>
      <c r="G24" s="286"/>
      <c r="H24" s="286"/>
      <c r="I24" s="286"/>
      <c r="J24" s="438"/>
      <c r="K24" s="438"/>
      <c r="L24" s="438"/>
      <c r="M24" s="281"/>
      <c r="O24" s="85"/>
    </row>
    <row r="25" spans="2:19" ht="37.5" customHeight="1" thickBot="1">
      <c r="B25" s="46"/>
      <c r="C25" s="291"/>
      <c r="D25" s="291"/>
      <c r="E25" s="292"/>
      <c r="K25" s="293"/>
      <c r="L25" s="293"/>
      <c r="O25" s="85"/>
    </row>
    <row r="26" spans="2:19" ht="53.25" customHeight="1" thickTop="1">
      <c r="B26" s="46"/>
      <c r="C26" s="294"/>
      <c r="D26" s="37"/>
      <c r="E26" s="295"/>
      <c r="F26" s="296" t="s">
        <v>91</v>
      </c>
      <c r="G26" s="297" t="s">
        <v>92</v>
      </c>
      <c r="H26" s="298" t="s">
        <v>93</v>
      </c>
      <c r="I26" s="299" t="s">
        <v>94</v>
      </c>
      <c r="K26" s="293"/>
      <c r="O26" s="85"/>
    </row>
    <row r="27" spans="2:19" ht="27.75" customHeight="1" thickBot="1">
      <c r="B27" s="46"/>
      <c r="C27" s="28"/>
      <c r="D27" s="37"/>
      <c r="E27" s="295"/>
      <c r="F27" s="300">
        <f>SUM(F12:F25)</f>
        <v>8000</v>
      </c>
      <c r="G27" s="301">
        <f>SUM(G12:G25)</f>
        <v>24000000</v>
      </c>
      <c r="H27" s="302">
        <f>SUM(H12:H25)</f>
        <v>3200000</v>
      </c>
      <c r="I27" s="303">
        <f>SUM(I12:I25)</f>
        <v>27200000</v>
      </c>
      <c r="O27" s="85"/>
    </row>
    <row r="28" spans="2:19" ht="27.75" customHeight="1" thickTop="1" thickBot="1">
      <c r="B28" s="48"/>
      <c r="C28" s="304"/>
      <c r="D28" s="305"/>
      <c r="E28" s="305"/>
      <c r="F28" s="306"/>
      <c r="G28" s="306"/>
      <c r="H28" s="307"/>
      <c r="I28" s="307"/>
      <c r="J28" s="307"/>
      <c r="K28" s="307"/>
      <c r="L28" s="307"/>
      <c r="M28" s="307"/>
      <c r="N28" s="307"/>
      <c r="O28" s="308"/>
    </row>
    <row r="29" spans="2:19" ht="18.75" customHeight="1">
      <c r="B29" s="28"/>
      <c r="C29" s="28"/>
      <c r="D29" s="37"/>
      <c r="E29" s="37"/>
      <c r="F29" s="81"/>
      <c r="G29" s="81"/>
    </row>
    <row r="30" spans="2:19" ht="18.75" customHeight="1">
      <c r="B30" s="28"/>
      <c r="C30" s="28"/>
      <c r="D30" s="37"/>
      <c r="E30" s="37"/>
      <c r="F30" s="81"/>
      <c r="G30" s="81"/>
    </row>
    <row r="31" spans="2:19" ht="18.75" customHeight="1">
      <c r="B31" s="28"/>
      <c r="C31" s="28"/>
      <c r="D31" s="37"/>
      <c r="E31" s="37"/>
      <c r="F31" s="81"/>
      <c r="G31" s="81"/>
    </row>
    <row r="32" spans="2:19" ht="18.75" customHeight="1">
      <c r="B32" s="28"/>
      <c r="C32" s="28"/>
      <c r="D32" s="37"/>
      <c r="E32" s="37"/>
      <c r="F32" s="81"/>
      <c r="G32" s="81"/>
    </row>
    <row r="33" spans="2:7" ht="18.75" customHeight="1">
      <c r="B33" s="28"/>
      <c r="C33" s="28"/>
      <c r="D33" s="38"/>
      <c r="E33" s="38"/>
      <c r="F33" s="309"/>
      <c r="G33" s="38"/>
    </row>
    <row r="34" spans="2:7">
      <c r="B34" s="28"/>
      <c r="C34" s="28"/>
      <c r="D34" s="38"/>
      <c r="E34" s="38"/>
      <c r="F34" s="309"/>
      <c r="G34" s="38"/>
    </row>
    <row r="35" spans="2:7">
      <c r="B35" s="28"/>
      <c r="C35" s="28"/>
      <c r="D35" s="38"/>
      <c r="E35" s="38"/>
      <c r="F35" s="309"/>
      <c r="G35" s="38"/>
    </row>
    <row r="36" spans="2:7">
      <c r="B36" s="28"/>
      <c r="C36" s="28"/>
      <c r="D36" s="28"/>
      <c r="E36" s="28"/>
      <c r="F36" s="67"/>
      <c r="G36" s="28"/>
    </row>
    <row r="37" spans="2:7">
      <c r="B37" s="28"/>
      <c r="C37" s="28"/>
      <c r="D37" s="28"/>
      <c r="E37" s="28"/>
      <c r="F37" s="67"/>
      <c r="G37" s="28"/>
    </row>
    <row r="38" spans="2:7">
      <c r="B38" s="28"/>
      <c r="C38" s="28"/>
      <c r="D38" s="28"/>
      <c r="E38" s="28"/>
      <c r="F38" s="67"/>
      <c r="G38" s="28"/>
    </row>
    <row r="39" spans="2:7">
      <c r="B39" s="28"/>
      <c r="C39" s="28"/>
      <c r="D39" s="28"/>
      <c r="E39" s="28"/>
      <c r="F39" s="67"/>
      <c r="G39" s="28"/>
    </row>
    <row r="40" spans="2:7">
      <c r="B40" s="28"/>
      <c r="C40" s="28"/>
      <c r="D40" s="28"/>
      <c r="E40" s="28"/>
      <c r="F40" s="67"/>
      <c r="G40" s="28"/>
    </row>
    <row r="42" spans="2:7">
      <c r="E42" s="310"/>
    </row>
    <row r="53" spans="1:1">
      <c r="A53" s="40"/>
    </row>
    <row r="64" spans="1:1">
      <c r="A64" s="40"/>
    </row>
  </sheetData>
  <mergeCells count="24">
    <mergeCell ref="B3:O3"/>
    <mergeCell ref="B2:O2"/>
    <mergeCell ref="J24:L24"/>
    <mergeCell ref="E5:H5"/>
    <mergeCell ref="K5:L5"/>
    <mergeCell ref="E6:H6"/>
    <mergeCell ref="J18:L18"/>
    <mergeCell ref="J19:L19"/>
    <mergeCell ref="J20:L20"/>
    <mergeCell ref="J22:L22"/>
    <mergeCell ref="J12:L12"/>
    <mergeCell ref="J13:L13"/>
    <mergeCell ref="J14:L14"/>
    <mergeCell ref="J15:L15"/>
    <mergeCell ref="J16:L16"/>
    <mergeCell ref="K6:L6"/>
    <mergeCell ref="J11:L11"/>
    <mergeCell ref="J23:L23"/>
    <mergeCell ref="C5:D5"/>
    <mergeCell ref="C6:D6"/>
    <mergeCell ref="K7:L7"/>
    <mergeCell ref="J21:L21"/>
    <mergeCell ref="J17:L17"/>
    <mergeCell ref="C9:M9"/>
  </mergeCells>
  <phoneticPr fontId="10"/>
  <conditionalFormatting sqref="A1:XFD1048576">
    <cfRule type="expression" dxfId="0" priority="1">
      <formula>CELL("protect",A1)=0</formula>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7B15A6-2A77-4446-B66F-AC29AC200E4F}">
  <sheetPr>
    <tabColor theme="2"/>
  </sheetPr>
  <dimension ref="B1:C23"/>
  <sheetViews>
    <sheetView showGridLines="0" zoomScale="85" zoomScaleNormal="85" workbookViewId="0">
      <selection activeCell="E11" sqref="E11"/>
    </sheetView>
  </sheetViews>
  <sheetFormatPr defaultColWidth="9" defaultRowHeight="18.5"/>
  <cols>
    <col min="1" max="1" width="9" style="17"/>
    <col min="2" max="2" width="9" style="18"/>
    <col min="3" max="3" width="90.08203125" style="18" customWidth="1"/>
    <col min="4" max="16384" width="9" style="17"/>
  </cols>
  <sheetData>
    <row r="1" spans="2:3" ht="27.15" customHeight="1">
      <c r="B1" s="446" t="s">
        <v>218</v>
      </c>
      <c r="C1" s="447"/>
    </row>
    <row r="2" spans="2:3" ht="34.5" customHeight="1">
      <c r="B2" s="24"/>
      <c r="C2" s="25" t="s">
        <v>219</v>
      </c>
    </row>
    <row r="3" spans="2:3" ht="63.75" customHeight="1">
      <c r="B3" s="24"/>
      <c r="C3" s="25" t="s">
        <v>220</v>
      </c>
    </row>
    <row r="4" spans="2:3" ht="153.15" customHeight="1">
      <c r="B4" s="24"/>
      <c r="C4" s="25" t="s">
        <v>221</v>
      </c>
    </row>
    <row r="5" spans="2:3" ht="34.5" customHeight="1">
      <c r="B5" s="24"/>
      <c r="C5" s="25" t="s">
        <v>222</v>
      </c>
    </row>
    <row r="6" spans="2:3" ht="147.75" customHeight="1">
      <c r="B6" s="24"/>
      <c r="C6" s="25" t="s">
        <v>238</v>
      </c>
    </row>
    <row r="7" spans="2:3" ht="32.25" customHeight="1">
      <c r="B7" s="24"/>
      <c r="C7" s="25" t="s">
        <v>223</v>
      </c>
    </row>
    <row r="8" spans="2:3" ht="90.75" customHeight="1">
      <c r="B8" s="24"/>
      <c r="C8" s="25" t="s">
        <v>240</v>
      </c>
    </row>
    <row r="9" spans="2:3" ht="43.5" customHeight="1">
      <c r="B9" s="24"/>
      <c r="C9" s="26" t="s">
        <v>224</v>
      </c>
    </row>
    <row r="10" spans="2:3" ht="71.5" customHeight="1">
      <c r="B10" s="24"/>
      <c r="C10" s="27" t="s">
        <v>241</v>
      </c>
    </row>
    <row r="11" spans="2:3" ht="66.75" customHeight="1">
      <c r="B11" s="24"/>
      <c r="C11" s="27" t="s">
        <v>242</v>
      </c>
    </row>
    <row r="12" spans="2:3" ht="88.5" customHeight="1">
      <c r="B12" s="24"/>
      <c r="C12" s="26" t="s">
        <v>239</v>
      </c>
    </row>
    <row r="13" spans="2:3" ht="12">
      <c r="B13" s="17"/>
      <c r="C13" s="17"/>
    </row>
    <row r="14" spans="2:3" ht="12">
      <c r="B14" s="17"/>
      <c r="C14" s="17"/>
    </row>
    <row r="15" spans="2:3" ht="27.15" customHeight="1">
      <c r="B15" s="17"/>
      <c r="C15" s="17"/>
    </row>
    <row r="16" spans="2:3" ht="34.5" customHeight="1">
      <c r="B16" s="17"/>
      <c r="C16" s="17"/>
    </row>
    <row r="17" spans="2:3" ht="12">
      <c r="B17" s="17"/>
      <c r="C17" s="17"/>
    </row>
    <row r="18" spans="2:3" ht="12">
      <c r="B18" s="17"/>
      <c r="C18" s="17"/>
    </row>
    <row r="19" spans="2:3" ht="12">
      <c r="B19" s="17"/>
      <c r="C19" s="17"/>
    </row>
    <row r="20" spans="2:3" ht="12">
      <c r="B20" s="17"/>
      <c r="C20" s="17"/>
    </row>
    <row r="23" spans="2:3" ht="16.5" customHeight="1"/>
  </sheetData>
  <mergeCells count="1">
    <mergeCell ref="B1:C1"/>
  </mergeCells>
  <phoneticPr fontId="10"/>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9B48CB-7EE4-4B53-AD33-803177489CF6}">
  <sheetPr>
    <tabColor theme="2"/>
  </sheetPr>
  <dimension ref="A1:M23"/>
  <sheetViews>
    <sheetView workbookViewId="0">
      <selection activeCell="N14" sqref="M14:N14"/>
    </sheetView>
  </sheetViews>
  <sheetFormatPr defaultColWidth="8.83203125" defaultRowHeight="18"/>
  <sheetData>
    <row r="1" spans="1:13">
      <c r="A1" s="1">
        <f>1/2</f>
        <v>0.5</v>
      </c>
    </row>
    <row r="2" spans="1:13">
      <c r="A2" s="1">
        <f>1/3</f>
        <v>0.33333333333333331</v>
      </c>
    </row>
    <row r="3" spans="1:13">
      <c r="A3" s="1">
        <f>1/4</f>
        <v>0.25</v>
      </c>
    </row>
    <row r="6" spans="1:13" ht="19.5">
      <c r="A6" s="22" t="s">
        <v>225</v>
      </c>
      <c r="B6" s="22"/>
      <c r="C6" s="22"/>
      <c r="D6" s="22"/>
    </row>
    <row r="7" spans="1:13" ht="19.5">
      <c r="A7" s="22"/>
      <c r="B7" s="23" t="s">
        <v>226</v>
      </c>
      <c r="C7" s="116"/>
      <c r="D7" s="116"/>
      <c r="E7" s="113"/>
      <c r="F7" s="20"/>
      <c r="G7" s="20"/>
      <c r="H7" s="20"/>
      <c r="I7" s="20"/>
      <c r="J7" s="20"/>
      <c r="K7" s="20"/>
      <c r="L7" s="20"/>
      <c r="M7" s="21"/>
    </row>
    <row r="8" spans="1:13" ht="19.5">
      <c r="A8" s="22"/>
      <c r="B8" s="23" t="s">
        <v>227</v>
      </c>
      <c r="C8" s="116"/>
      <c r="D8" s="116"/>
      <c r="E8" s="113"/>
      <c r="F8" s="20"/>
      <c r="G8" s="20"/>
      <c r="H8" s="20"/>
      <c r="I8" s="20"/>
      <c r="J8" s="20"/>
      <c r="K8" s="20"/>
      <c r="L8" s="20"/>
      <c r="M8" s="21"/>
    </row>
    <row r="9" spans="1:13" ht="19.5">
      <c r="A9" s="22"/>
      <c r="B9" s="23" t="s">
        <v>228</v>
      </c>
      <c r="C9" s="116"/>
      <c r="D9" s="116"/>
      <c r="E9" s="113"/>
      <c r="F9" s="20"/>
      <c r="G9" s="20"/>
      <c r="H9" s="20"/>
      <c r="I9" s="20"/>
      <c r="J9" s="20"/>
      <c r="K9" s="20"/>
      <c r="L9" s="20"/>
      <c r="M9" s="21"/>
    </row>
    <row r="10" spans="1:13" ht="19.5">
      <c r="A10" s="22"/>
      <c r="B10" s="117" t="s">
        <v>229</v>
      </c>
      <c r="C10" s="116"/>
      <c r="D10" s="116"/>
      <c r="E10" s="113"/>
      <c r="F10" s="20"/>
      <c r="G10" s="20"/>
      <c r="H10" s="20"/>
      <c r="I10" s="20"/>
      <c r="J10" s="20"/>
      <c r="K10" s="20"/>
      <c r="L10" s="20"/>
      <c r="M10" s="21"/>
    </row>
    <row r="11" spans="1:13" ht="19.5">
      <c r="A11" s="22"/>
      <c r="B11" s="23" t="s">
        <v>230</v>
      </c>
      <c r="C11" s="116"/>
      <c r="D11" s="116"/>
      <c r="E11" s="113"/>
      <c r="F11" s="20"/>
      <c r="G11" s="20"/>
      <c r="H11" s="20"/>
      <c r="I11" s="20"/>
      <c r="J11" s="20"/>
      <c r="K11" s="20"/>
      <c r="L11" s="20"/>
      <c r="M11" s="21"/>
    </row>
    <row r="12" spans="1:13" ht="19.5">
      <c r="A12" s="22"/>
      <c r="B12" s="23" t="s">
        <v>231</v>
      </c>
      <c r="C12" s="116"/>
      <c r="D12" s="116"/>
      <c r="E12" s="113"/>
      <c r="F12" s="20"/>
      <c r="G12" s="20"/>
      <c r="H12" s="20"/>
      <c r="I12" s="20"/>
      <c r="J12" s="20"/>
      <c r="K12" s="20"/>
      <c r="L12" s="20"/>
      <c r="M12" s="21"/>
    </row>
    <row r="13" spans="1:13" ht="19.5">
      <c r="A13" s="22"/>
      <c r="B13" s="23" t="s">
        <v>190</v>
      </c>
      <c r="C13" s="116"/>
      <c r="D13" s="116"/>
      <c r="E13" s="113"/>
      <c r="F13" s="20"/>
      <c r="G13" s="20"/>
      <c r="H13" s="20"/>
      <c r="I13" s="20"/>
      <c r="J13" s="20"/>
      <c r="K13" s="20"/>
      <c r="L13" s="20"/>
      <c r="M13" s="21"/>
    </row>
    <row r="14" spans="1:13" ht="19.5">
      <c r="A14" s="22"/>
      <c r="B14" s="23" t="s">
        <v>193</v>
      </c>
      <c r="C14" s="116"/>
      <c r="D14" s="116"/>
      <c r="E14" s="113"/>
      <c r="F14" s="20"/>
      <c r="G14" s="20"/>
      <c r="H14" s="20"/>
      <c r="I14" s="20"/>
      <c r="J14" s="20"/>
      <c r="K14" s="20"/>
      <c r="L14" s="20"/>
      <c r="M14" s="21"/>
    </row>
    <row r="15" spans="1:13" ht="19.5">
      <c r="A15" s="22"/>
      <c r="B15" s="23" t="s">
        <v>232</v>
      </c>
      <c r="C15" s="116"/>
      <c r="D15" s="116"/>
      <c r="E15" s="113"/>
      <c r="F15" s="20"/>
      <c r="G15" s="20"/>
      <c r="H15" s="20"/>
      <c r="I15" s="20"/>
      <c r="J15" s="20"/>
      <c r="K15" s="20"/>
      <c r="L15" s="20"/>
      <c r="M15" s="21"/>
    </row>
    <row r="16" spans="1:13" ht="19.5">
      <c r="A16" s="22"/>
      <c r="B16" s="23" t="s">
        <v>233</v>
      </c>
      <c r="C16" s="116"/>
      <c r="D16" s="116"/>
      <c r="E16" s="113"/>
      <c r="F16" s="20"/>
      <c r="G16" s="20"/>
      <c r="H16" s="20"/>
      <c r="I16" s="20"/>
      <c r="J16" s="20"/>
      <c r="K16" s="20"/>
      <c r="L16" s="20"/>
      <c r="M16" s="21"/>
    </row>
    <row r="17" spans="1:13" ht="19.5">
      <c r="A17" s="22"/>
      <c r="B17" s="23" t="s">
        <v>234</v>
      </c>
      <c r="C17" s="116"/>
      <c r="D17" s="116"/>
      <c r="E17" s="113"/>
      <c r="F17" s="20"/>
      <c r="G17" s="20"/>
      <c r="H17" s="20"/>
      <c r="I17" s="20"/>
      <c r="J17" s="20"/>
      <c r="K17" s="20"/>
      <c r="L17" s="20"/>
      <c r="M17" s="21"/>
    </row>
    <row r="18" spans="1:13" ht="19.5">
      <c r="A18" s="22"/>
      <c r="B18" s="114"/>
      <c r="C18" s="114"/>
      <c r="D18" s="114"/>
      <c r="E18" s="115"/>
    </row>
    <row r="19" spans="1:13" ht="19.5">
      <c r="A19" s="22"/>
      <c r="B19" s="22"/>
      <c r="C19" s="22"/>
      <c r="D19" s="22"/>
    </row>
    <row r="20" spans="1:13" ht="19.5">
      <c r="A20" s="22"/>
      <c r="B20" s="22"/>
      <c r="C20" s="22"/>
      <c r="D20" s="22"/>
    </row>
    <row r="21" spans="1:13" ht="19.5">
      <c r="A21" s="22" t="s">
        <v>235</v>
      </c>
      <c r="C21" s="22"/>
      <c r="D21" s="22"/>
    </row>
    <row r="22" spans="1:13" ht="19.5">
      <c r="A22" s="22"/>
      <c r="B22" s="22" t="s">
        <v>236</v>
      </c>
      <c r="C22" s="22"/>
      <c r="D22" s="22"/>
    </row>
    <row r="23" spans="1:13" ht="19.5">
      <c r="A23" s="22"/>
      <c r="B23" s="22" t="s">
        <v>237</v>
      </c>
      <c r="C23" s="22"/>
      <c r="D23" s="22"/>
    </row>
  </sheetData>
  <phoneticPr fontId="10"/>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収支報告書</vt:lpstr>
      <vt:lpstr>複数イベント管理台帳 </vt:lpstr>
      <vt:lpstr>まとめ申請・報告イベント管理台帳</vt:lpstr>
      <vt:lpstr>消費税計算ツール</vt:lpstr>
      <vt:lpstr>複数イベント管理台帳記入例</vt:lpstr>
      <vt:lpstr>収支報告書記入例 </vt:lpstr>
      <vt:lpstr>まとめ申請・報告用イベント管理台帳 記入例</vt:lpstr>
      <vt:lpstr>（非表示）記入例注意書</vt:lpstr>
      <vt:lpstr>（非表示）プルダウン</vt:lpstr>
      <vt:lpstr>収支報告書!Print_Area</vt:lpstr>
      <vt:lpstr>'収支報告書記入例 '!Print_Area</vt:lpstr>
      <vt:lpstr>'複数イベント管理台帳 '!Print_Area</vt:lpstr>
      <vt:lpstr>複数イベント管理台帳記入例!Print_Area</vt:lpstr>
      <vt:lpstr>収支報告書!Print_Titles</vt:lpstr>
      <vt:lpstr>'収支報告書記入例 '!Print_Titles</vt:lpstr>
      <vt:lpstr>'複数イベント管理台帳 '!Print_Titles</vt:lpstr>
      <vt:lpstr>複数イベント管理台帳記入例!Print_Titles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2020-07-27T09:42:53Z</dcterms:created>
  <dcterms:modified xsi:type="dcterms:W3CDTF">2023-11-15T05:22:37Z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2022-06-10T01:35:28Z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67a3c61b-597a-4785-89e0-988ce5442c78</vt:lpwstr>
  </property>
  <property fmtid="{D5CDD505-2E9C-101B-9397-08002B2CF9AE}" pid="8" name="MSIP_Label_ea60d57e-af5b-4752-ac57-3e4f28ca11dc_ContentBits">
    <vt:lpwstr>0</vt:lpwstr>
  </property>
</Properties>
</file>