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0785FE9A-C6CA-4951-81BB-6BA52ACC9F2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収支計画書" sheetId="2" r:id="rId1"/>
    <sheet name="（別添）収支計画明細" sheetId="5" r:id="rId2"/>
    <sheet name="収支計画書 　記入例(音楽)" sheetId="8" r:id="rId3"/>
    <sheet name="（別添）収支計画明細記入例（音楽）" sheetId="10" r:id="rId4"/>
    <sheet name="収支計画書 　記入例(演劇)" sheetId="9" r:id="rId5"/>
    <sheet name="（別添）収支計画明細記入例（演劇） " sheetId="7" r:id="rId6"/>
    <sheet name="非表示_プルダウン選択肢" sheetId="11" state="hidden" r:id="rId7"/>
  </sheets>
  <definedNames>
    <definedName name="_xlnm.Print_Area" localSheetId="1">'（別添）収支計画明細'!$A$1:$H$86</definedName>
    <definedName name="_xlnm.Print_Area" localSheetId="5">'（別添）収支計画明細記入例（演劇） '!$A$1:$H$46</definedName>
    <definedName name="_xlnm.Print_Area" localSheetId="3">'（別添）収支計画明細記入例（音楽）'!$A$1:$H$47</definedName>
    <definedName name="_xlnm.Print_Area" localSheetId="0">収支計画書!$A$1:$P$48</definedName>
    <definedName name="_xlnm.Print_Area" localSheetId="4">'収支計画書 　記入例(演劇)'!$A$1:$P$48</definedName>
    <definedName name="_xlnm.Print_Area" localSheetId="2">'収支計画書 　記入例(音楽)'!$A$1:$P$48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9" l="1"/>
  <c r="L45" i="9" s="1"/>
  <c r="L46" i="9" s="1"/>
  <c r="E44" i="9"/>
  <c r="L44" i="9" s="1"/>
  <c r="D43" i="9"/>
  <c r="D44" i="8"/>
  <c r="D43" i="2"/>
  <c r="G27" i="2"/>
  <c r="L45" i="2"/>
  <c r="L46" i="2" s="1"/>
  <c r="L44" i="2"/>
  <c r="E46" i="9" l="1"/>
  <c r="R11" i="8" l="1"/>
  <c r="S17" i="2"/>
  <c r="S16" i="2"/>
  <c r="S15" i="2"/>
  <c r="R10" i="2"/>
  <c r="K12" i="10" l="1"/>
  <c r="K11" i="10"/>
  <c r="K10" i="10"/>
  <c r="T13" i="8"/>
  <c r="R19" i="8" s="1"/>
  <c r="S19" i="8" s="1"/>
  <c r="R13" i="8"/>
  <c r="R17" i="8" s="1"/>
  <c r="S17" i="8" s="1"/>
  <c r="T12" i="8"/>
  <c r="R12" i="8"/>
  <c r="T11" i="8"/>
  <c r="R16" i="8" s="1"/>
  <c r="S16" i="8" s="1"/>
  <c r="T12" i="2"/>
  <c r="R17" i="2" s="1"/>
  <c r="R12" i="2"/>
  <c r="R16" i="2" s="1"/>
  <c r="T11" i="2"/>
  <c r="R11" i="2"/>
  <c r="T10" i="2"/>
  <c r="T12" i="9"/>
  <c r="R17" i="9" s="1"/>
  <c r="S17" i="9" s="1"/>
  <c r="R12" i="9"/>
  <c r="R16" i="9" s="1"/>
  <c r="S16" i="9" s="1"/>
  <c r="T11" i="9"/>
  <c r="R10" i="9"/>
  <c r="R11" i="9"/>
  <c r="T10" i="9"/>
  <c r="R15" i="9" l="1"/>
  <c r="S15" i="9" s="1"/>
  <c r="R15" i="2"/>
  <c r="F7" i="7"/>
  <c r="J4" i="7" l="1"/>
  <c r="G27" i="9"/>
  <c r="M27" i="9"/>
  <c r="F19" i="7"/>
  <c r="L4" i="7" s="1"/>
  <c r="F25" i="7"/>
  <c r="J5" i="7" s="1"/>
  <c r="F38" i="7"/>
  <c r="J6" i="7" s="1"/>
  <c r="J10" i="7" s="1"/>
  <c r="F31" i="7"/>
  <c r="L5" i="7" s="1"/>
  <c r="J9" i="7" l="1"/>
  <c r="F84" i="5"/>
  <c r="L6" i="5" s="1"/>
  <c r="J11" i="5" s="1"/>
  <c r="F17" i="10"/>
  <c r="L5" i="10" s="1"/>
  <c r="M28" i="8"/>
  <c r="E46" i="8" s="1"/>
  <c r="L46" i="8" s="1"/>
  <c r="F38" i="10"/>
  <c r="J7" i="10" s="1"/>
  <c r="J11" i="10" s="1"/>
  <c r="F25" i="10"/>
  <c r="J6" i="10" s="1"/>
  <c r="E47" i="8" l="1"/>
  <c r="L47" i="8"/>
  <c r="F31" i="10"/>
  <c r="L6" i="10" s="1"/>
  <c r="G39" i="2" l="1"/>
  <c r="M27" i="2"/>
  <c r="E45" i="2" s="1"/>
  <c r="E46" i="2" l="1"/>
  <c r="F70" i="5"/>
  <c r="J6" i="5" s="1"/>
  <c r="J10" i="5" s="1"/>
  <c r="F56" i="5"/>
  <c r="L5" i="5" s="1"/>
  <c r="F42" i="5"/>
  <c r="J5" i="5" s="1"/>
  <c r="F28" i="5"/>
  <c r="L4" i="5" s="1"/>
  <c r="F14" i="5" l="1"/>
  <c r="F45" i="10"/>
  <c r="L7" i="10" s="1"/>
  <c r="J12" i="10" s="1"/>
  <c r="F7" i="10"/>
  <c r="F44" i="7"/>
  <c r="L6" i="7" l="1"/>
  <c r="J11" i="7" s="1"/>
  <c r="F46" i="7"/>
  <c r="F47" i="10"/>
  <c r="J5" i="10"/>
  <c r="J10" i="10" s="1"/>
  <c r="F86" i="5"/>
  <c r="J4" i="5"/>
  <c r="J9" i="5" s="1"/>
  <c r="G39" i="9"/>
  <c r="G40" i="8"/>
  <c r="G28" i="8"/>
  <c r="E45" i="8" s="1"/>
  <c r="L45" i="8" s="1"/>
  <c r="E44" i="2" l="1"/>
</calcChain>
</file>

<file path=xl/sharedStrings.xml><?xml version="1.0" encoding="utf-8"?>
<sst xmlns="http://schemas.openxmlformats.org/spreadsheetml/2006/main" count="599" uniqueCount="226">
  <si>
    <t>備考</t>
    <rPh sb="0" eb="2">
      <t>ビコウ</t>
    </rPh>
    <phoneticPr fontId="2"/>
  </si>
  <si>
    <t>主な経費内容</t>
    <rPh sb="0" eb="1">
      <t>オモナケイヒ</t>
    </rPh>
    <rPh sb="4" eb="6">
      <t>ナイヨウ</t>
    </rPh>
    <phoneticPr fontId="2"/>
  </si>
  <si>
    <t>支払先名称</t>
    <rPh sb="0" eb="3">
      <t>シハライサキ</t>
    </rPh>
    <rPh sb="3" eb="5">
      <t>メイショウ</t>
    </rPh>
    <phoneticPr fontId="2"/>
  </si>
  <si>
    <t>主な収入内容</t>
    <rPh sb="0" eb="1">
      <t>オモナケイヒ</t>
    </rPh>
    <rPh sb="2" eb="4">
      <t>シュウニュウ</t>
    </rPh>
    <rPh sb="4" eb="6">
      <t>ナイヨウ</t>
    </rPh>
    <phoneticPr fontId="2"/>
  </si>
  <si>
    <t>収入額</t>
    <rPh sb="0" eb="2">
      <t>シュウニュウ</t>
    </rPh>
    <rPh sb="2" eb="3">
      <t>シハライキンガク</t>
    </rPh>
    <phoneticPr fontId="1"/>
  </si>
  <si>
    <t>（Ｃ）事業収入→</t>
    <rPh sb="5" eb="7">
      <t>シュウニュウ</t>
    </rPh>
    <phoneticPr fontId="1"/>
  </si>
  <si>
    <t>NO</t>
    <phoneticPr fontId="2"/>
  </si>
  <si>
    <t>事業者名</t>
    <rPh sb="0" eb="4">
      <t>ジギョウシャメイ</t>
    </rPh>
    <phoneticPr fontId="1"/>
  </si>
  <si>
    <t>事業管理番号</t>
    <phoneticPr fontId="1"/>
  </si>
  <si>
    <t>まとめ</t>
    <phoneticPr fontId="1"/>
  </si>
  <si>
    <t>（Ａ）事業の総経費→</t>
    <phoneticPr fontId="1"/>
  </si>
  <si>
    <t>自動計算</t>
    <rPh sb="0" eb="4">
      <t>ジドウケイサｎ</t>
    </rPh>
    <phoneticPr fontId="1"/>
  </si>
  <si>
    <t>A</t>
    <phoneticPr fontId="1"/>
  </si>
  <si>
    <t>B</t>
    <phoneticPr fontId="1"/>
  </si>
  <si>
    <t>C</t>
    <phoneticPr fontId="1"/>
  </si>
  <si>
    <t>入場料等</t>
    <rPh sb="0" eb="3">
      <t>ニュウジョウリョウナド</t>
    </rPh>
    <rPh sb="3" eb="4">
      <t>ナド</t>
    </rPh>
    <phoneticPr fontId="1"/>
  </si>
  <si>
    <t>費用種別
(※プルダウンから選択)</t>
    <rPh sb="0" eb="4">
      <t>ヒヨウシュベツ</t>
    </rPh>
    <phoneticPr fontId="1"/>
  </si>
  <si>
    <t>収入種別
(※プルダウンから選択)</t>
    <rPh sb="0" eb="2">
      <t>シュウニュウ</t>
    </rPh>
    <rPh sb="2" eb="4">
      <t>ヒヨウシュベツ</t>
    </rPh>
    <phoneticPr fontId="1"/>
  </si>
  <si>
    <t>請求先名称等</t>
    <rPh sb="0" eb="2">
      <t>セイキュウ</t>
    </rPh>
    <rPh sb="2" eb="3">
      <t>シハライサキ</t>
    </rPh>
    <rPh sb="3" eb="5">
      <t>メイショウ</t>
    </rPh>
    <rPh sb="5" eb="6">
      <t>ナド</t>
    </rPh>
    <phoneticPr fontId="2"/>
  </si>
  <si>
    <t>予定額</t>
    <rPh sb="0" eb="3">
      <t>ヨテイガク</t>
    </rPh>
    <phoneticPr fontId="1"/>
  </si>
  <si>
    <t>事業の総経費</t>
    <phoneticPr fontId="1"/>
  </si>
  <si>
    <t>その他</t>
    <phoneticPr fontId="1"/>
  </si>
  <si>
    <t>補助希望額</t>
    <rPh sb="0" eb="2">
      <t>ホジョ</t>
    </rPh>
    <rPh sb="2" eb="4">
      <t>キボウ</t>
    </rPh>
    <rPh sb="4" eb="5">
      <t>ガク</t>
    </rPh>
    <phoneticPr fontId="1"/>
  </si>
  <si>
    <t>自動計算　※千円未満切り捨て</t>
    <rPh sb="0" eb="4">
      <t>ジドウケイサｎ</t>
    </rPh>
    <rPh sb="6" eb="8">
      <t>センエン</t>
    </rPh>
    <rPh sb="8" eb="10">
      <t>ミマン</t>
    </rPh>
    <rPh sb="10" eb="11">
      <t>キ</t>
    </rPh>
    <rPh sb="12" eb="13">
      <t>ス</t>
    </rPh>
    <phoneticPr fontId="1"/>
  </si>
  <si>
    <t>収支計画書</t>
    <rPh sb="0" eb="5">
      <t>シュウシ</t>
    </rPh>
    <phoneticPr fontId="1"/>
  </si>
  <si>
    <t>補助率</t>
    <rPh sb="0" eb="3">
      <t>ホジョリツ</t>
    </rPh>
    <phoneticPr fontId="1"/>
  </si>
  <si>
    <t>２分の１</t>
  </si>
  <si>
    <t>【対象外経費】</t>
  </si>
  <si>
    <t>【収入】</t>
    <rPh sb="1" eb="3">
      <t>シュウニュウ</t>
    </rPh>
    <phoneticPr fontId="1"/>
  </si>
  <si>
    <t>【対象経費】</t>
  </si>
  <si>
    <t>　　 　（Ｂ）補助希望対象経費→</t>
    <phoneticPr fontId="1"/>
  </si>
  <si>
    <t>補助希望対象
経費</t>
    <rPh sb="0" eb="6">
      <t>ホジョタイショウ</t>
    </rPh>
    <rPh sb="7" eb="9">
      <t>ソウケイヒ</t>
    </rPh>
    <phoneticPr fontId="1"/>
  </si>
  <si>
    <t>イベント制作関連費用</t>
    <rPh sb="4" eb="6">
      <t>セイサク</t>
    </rPh>
    <rPh sb="6" eb="8">
      <t>カn</t>
    </rPh>
    <phoneticPr fontId="1"/>
  </si>
  <si>
    <t>広報宣伝費用</t>
    <rPh sb="0" eb="4">
      <t>コウホウセンデ</t>
    </rPh>
    <phoneticPr fontId="1"/>
  </si>
  <si>
    <t>入場料等</t>
    <rPh sb="0" eb="2">
      <t>ニュウジョウ</t>
    </rPh>
    <rPh sb="2" eb="3">
      <t>シュッテンリョウ</t>
    </rPh>
    <rPh sb="3" eb="4">
      <t>ナド</t>
    </rPh>
    <phoneticPr fontId="1"/>
  </si>
  <si>
    <t>公演名</t>
    <rPh sb="0" eb="3">
      <t>コウエn</t>
    </rPh>
    <phoneticPr fontId="1"/>
  </si>
  <si>
    <t>補助希望対象（総額）
経費</t>
    <rPh sb="0" eb="6">
      <t>ホジョタイショウ</t>
    </rPh>
    <rPh sb="7" eb="9">
      <t>ソウガク</t>
    </rPh>
    <rPh sb="11" eb="13">
      <t>ソウケイヒ</t>
    </rPh>
    <phoneticPr fontId="1"/>
  </si>
  <si>
    <t>補助希望額（総額）</t>
    <rPh sb="0" eb="2">
      <t>ホジョ</t>
    </rPh>
    <rPh sb="2" eb="4">
      <t>キボウ</t>
    </rPh>
    <rPh sb="4" eb="5">
      <t>ガク</t>
    </rPh>
    <rPh sb="6" eb="8">
      <t>ソウガク</t>
    </rPh>
    <phoneticPr fontId="1"/>
  </si>
  <si>
    <t>○○シアター</t>
  </si>
  <si>
    <t>自社</t>
    <rPh sb="0" eb="2">
      <t>ジシャ</t>
    </rPh>
    <phoneticPr fontId="26"/>
  </si>
  <si>
    <t>対象外経費</t>
    <rPh sb="0" eb="5">
      <t>タイショウガイケイヒ</t>
    </rPh>
    <phoneticPr fontId="1"/>
  </si>
  <si>
    <t>外注</t>
    <rPh sb="0" eb="2">
      <t>ガイチュウ</t>
    </rPh>
    <phoneticPr fontId="26"/>
  </si>
  <si>
    <t>企画費　企画書作成</t>
    <rPh sb="0" eb="3">
      <t>キカクヒ</t>
    </rPh>
    <rPh sb="4" eb="6">
      <t>キカクヒ</t>
    </rPh>
    <rPh sb="7" eb="9">
      <t>ショサクセイ</t>
    </rPh>
    <phoneticPr fontId="26"/>
  </si>
  <si>
    <t>現地経費</t>
    <rPh sb="0" eb="4">
      <t>ゲンチケイヒ</t>
    </rPh>
    <phoneticPr fontId="26"/>
  </si>
  <si>
    <t>来場者</t>
    <rPh sb="0" eb="3">
      <t>ライジョウシャ</t>
    </rPh>
    <phoneticPr fontId="1"/>
  </si>
  <si>
    <t>NO</t>
  </si>
  <si>
    <t>主な経費項目</t>
    <rPh sb="0" eb="1">
      <t>オモナケイヒ</t>
    </rPh>
    <rPh sb="4" eb="6">
      <t>コウモク</t>
    </rPh>
    <phoneticPr fontId="2"/>
  </si>
  <si>
    <t>内容</t>
    <rPh sb="0" eb="2">
      <t>ナイヨウ</t>
    </rPh>
    <phoneticPr fontId="27"/>
  </si>
  <si>
    <t>A社</t>
    <rPh sb="1" eb="2">
      <t>シャ</t>
    </rPh>
    <phoneticPr fontId="27"/>
  </si>
  <si>
    <t>B社</t>
    <rPh sb="1" eb="2">
      <t>シャ</t>
    </rPh>
    <phoneticPr fontId="1"/>
  </si>
  <si>
    <t>C社</t>
    <rPh sb="1" eb="2">
      <t>シャ</t>
    </rPh>
    <phoneticPr fontId="27"/>
  </si>
  <si>
    <t>会場費</t>
    <rPh sb="0" eb="2">
      <t>カイジョウ</t>
    </rPh>
    <rPh sb="2" eb="3">
      <t>ヒ</t>
    </rPh>
    <phoneticPr fontId="26"/>
  </si>
  <si>
    <t>A社</t>
    <rPh sb="1" eb="2">
      <t>シャ</t>
    </rPh>
    <phoneticPr fontId="25"/>
  </si>
  <si>
    <t>B社</t>
    <rPh sb="1" eb="2">
      <t>シャ</t>
    </rPh>
    <phoneticPr fontId="27"/>
  </si>
  <si>
    <t>・明細は別途添付</t>
    <phoneticPr fontId="27"/>
  </si>
  <si>
    <t>会場費</t>
    <rPh sb="2" eb="3">
      <t>ヒ</t>
    </rPh>
    <phoneticPr fontId="27"/>
  </si>
  <si>
    <t>XX会計事務所</t>
    <phoneticPr fontId="25"/>
  </si>
  <si>
    <t>会議費、打ち上げ代</t>
    <rPh sb="0" eb="3">
      <t>カイギヒ</t>
    </rPh>
    <phoneticPr fontId="26"/>
  </si>
  <si>
    <t>事務所A</t>
    <rPh sb="0" eb="3">
      <t>ジムショ</t>
    </rPh>
    <phoneticPr fontId="27"/>
  </si>
  <si>
    <t>出演料</t>
    <rPh sb="0" eb="3">
      <t>シュテゥ</t>
    </rPh>
    <phoneticPr fontId="27"/>
  </si>
  <si>
    <t>俳優A 出演料（1日300,000円 X 10日）</t>
    <rPh sb="0" eb="3">
      <t>シュテゥ</t>
    </rPh>
    <rPh sb="14" eb="15">
      <t>エn</t>
    </rPh>
    <rPh sb="20" eb="21">
      <t>ニティ</t>
    </rPh>
    <phoneticPr fontId="27"/>
  </si>
  <si>
    <t>△△映像</t>
    <rPh sb="2" eb="4">
      <t>エイゾウ</t>
    </rPh>
    <phoneticPr fontId="27"/>
  </si>
  <si>
    <t>XX会計事務所</t>
    <rPh sb="2" eb="7">
      <t>カイケイ</t>
    </rPh>
    <phoneticPr fontId="27"/>
  </si>
  <si>
    <t>総額</t>
    <rPh sb="0" eb="2">
      <t>ソウガク</t>
    </rPh>
    <phoneticPr fontId="27"/>
  </si>
  <si>
    <t>費用種別</t>
    <phoneticPr fontId="27"/>
  </si>
  <si>
    <t>収支計画明細</t>
    <phoneticPr fontId="27"/>
  </si>
  <si>
    <t>出演関係費</t>
    <rPh sb="0" eb="5">
      <t>シュテゥ</t>
    </rPh>
    <phoneticPr fontId="1"/>
  </si>
  <si>
    <t>制作関係費</t>
    <rPh sb="0" eb="5">
      <t>セイサク</t>
    </rPh>
    <phoneticPr fontId="1"/>
  </si>
  <si>
    <t>会場関係費</t>
    <rPh sb="0" eb="5">
      <t>カイジヨ</t>
    </rPh>
    <phoneticPr fontId="1"/>
  </si>
  <si>
    <t>運営関係費</t>
    <rPh sb="0" eb="5">
      <t>ウンエイ</t>
    </rPh>
    <phoneticPr fontId="1"/>
  </si>
  <si>
    <t>申請・報告に関する費用</t>
    <rPh sb="0" eb="2">
      <t>シンセイ</t>
    </rPh>
    <rPh sb="3" eb="5">
      <t>ホウコク</t>
    </rPh>
    <rPh sb="6" eb="7">
      <t>カンス</t>
    </rPh>
    <rPh sb="9" eb="11">
      <t>ヒヨウ</t>
    </rPh>
    <phoneticPr fontId="27"/>
  </si>
  <si>
    <t>○○ホール</t>
    <phoneticPr fontId="27"/>
  </si>
  <si>
    <t>翻訳費</t>
    <rPh sb="0" eb="3">
      <t>ホンヤク</t>
    </rPh>
    <phoneticPr fontId="27"/>
  </si>
  <si>
    <t>経理書面確認費</t>
    <rPh sb="0" eb="4">
      <t>ケイ</t>
    </rPh>
    <rPh sb="4" eb="7">
      <t>カク</t>
    </rPh>
    <phoneticPr fontId="27"/>
  </si>
  <si>
    <t>ケータリング代、打ち上げ代</t>
    <phoneticPr fontId="26"/>
  </si>
  <si>
    <t>XX社</t>
    <rPh sb="2" eb="3">
      <t xml:space="preserve">シャ </t>
    </rPh>
    <phoneticPr fontId="26"/>
  </si>
  <si>
    <t>演出関係費</t>
    <rPh sb="0" eb="5">
      <t>エンシュテゥ</t>
    </rPh>
    <phoneticPr fontId="27"/>
  </si>
  <si>
    <t>会場施設使用料</t>
    <rPh sb="0" eb="2">
      <t>カイジョウ</t>
    </rPh>
    <rPh sb="2" eb="3">
      <t>ヒ</t>
    </rPh>
    <phoneticPr fontId="27"/>
  </si>
  <si>
    <t>舞台スタッフ費</t>
    <rPh sb="0" eb="1">
      <t>ブタイ</t>
    </rPh>
    <phoneticPr fontId="27"/>
  </si>
  <si>
    <t>△△映像</t>
    <rPh sb="1" eb="2">
      <t>シャ</t>
    </rPh>
    <phoneticPr fontId="27"/>
  </si>
  <si>
    <t>XX会計事務所</t>
    <rPh sb="1" eb="2">
      <t>シャ</t>
    </rPh>
    <phoneticPr fontId="27"/>
  </si>
  <si>
    <t>付帯設備費</t>
    <rPh sb="0" eb="2">
      <t>カイジョウ</t>
    </rPh>
    <rPh sb="2" eb="3">
      <t>ヒ</t>
    </rPh>
    <phoneticPr fontId="27"/>
  </si>
  <si>
    <t>1箇所1,000,000円×10日間（本番日：△月△.△.△.△.△.△.△.△.△.△.日）</t>
    <rPh sb="1" eb="3">
      <t>カセィオ</t>
    </rPh>
    <rPh sb="3" eb="4">
      <t>シセテゥ</t>
    </rPh>
    <phoneticPr fontId="27"/>
  </si>
  <si>
    <t>運搬費</t>
    <rPh sb="0" eb="1">
      <t>ウンパn</t>
    </rPh>
    <phoneticPr fontId="27"/>
  </si>
  <si>
    <t>D社</t>
    <rPh sb="1" eb="2">
      <t>sy</t>
    </rPh>
    <phoneticPr fontId="27"/>
  </si>
  <si>
    <t>感染予防対策費</t>
    <rPh sb="0" eb="4">
      <t>カンセンヨボ</t>
    </rPh>
    <rPh sb="4" eb="7">
      <t>タイサク</t>
    </rPh>
    <phoneticPr fontId="27"/>
  </si>
  <si>
    <t>C社</t>
    <rPh sb="1" eb="2">
      <t>sy</t>
    </rPh>
    <phoneticPr fontId="27"/>
  </si>
  <si>
    <t>機材費</t>
    <rPh sb="0" eb="3">
      <t>キザイ</t>
    </rPh>
    <phoneticPr fontId="27"/>
  </si>
  <si>
    <t>機材費</t>
    <rPh sb="0" eb="1">
      <t>キザイ</t>
    </rPh>
    <phoneticPr fontId="27"/>
  </si>
  <si>
    <t>映像撮影費</t>
    <rPh sb="0" eb="2">
      <t>エイゾウ</t>
    </rPh>
    <rPh sb="2" eb="5">
      <t>サツエイ</t>
    </rPh>
    <phoneticPr fontId="27"/>
  </si>
  <si>
    <t>映像編集費</t>
    <rPh sb="0" eb="1">
      <t>エイゾウ</t>
    </rPh>
    <rPh sb="2" eb="5">
      <t>ヘn</t>
    </rPh>
    <phoneticPr fontId="27"/>
  </si>
  <si>
    <t>英語翻訳（1,000文字）</t>
    <rPh sb="0" eb="2">
      <t>エイゴ</t>
    </rPh>
    <rPh sb="2" eb="4">
      <t>ホn</t>
    </rPh>
    <rPh sb="10" eb="12">
      <t>モジ</t>
    </rPh>
    <phoneticPr fontId="27"/>
  </si>
  <si>
    <t>経理書面確認費</t>
    <phoneticPr fontId="27"/>
  </si>
  <si>
    <t>PAオペレーター（1名100,000円×10日）</t>
    <rPh sb="10" eb="11">
      <t>メイ</t>
    </rPh>
    <rPh sb="18" eb="19">
      <t>エn</t>
    </rPh>
    <rPh sb="22" eb="23">
      <t xml:space="preserve">ヒ </t>
    </rPh>
    <phoneticPr fontId="27"/>
  </si>
  <si>
    <t>照明スタッフ（2名100,000円×10日）</t>
    <rPh sb="16" eb="17">
      <t>エn</t>
    </rPh>
    <phoneticPr fontId="27"/>
  </si>
  <si>
    <t>運搬・搬入搬出（100,000円×10回分）</t>
    <rPh sb="0" eb="2">
      <t>ウンパn</t>
    </rPh>
    <rPh sb="3" eb="5">
      <t>ハンニュウ</t>
    </rPh>
    <rPh sb="5" eb="7">
      <t>ハンシュテゥ</t>
    </rPh>
    <rPh sb="15" eb="16">
      <t>エn</t>
    </rPh>
    <phoneticPr fontId="27"/>
  </si>
  <si>
    <t>舞台監督（1日100,000円×10日）</t>
    <rPh sb="0" eb="4">
      <t>ブタイカントク</t>
    </rPh>
    <phoneticPr fontId="27"/>
  </si>
  <si>
    <t>PA機材レンタル費（1日150,000円×10日）</t>
    <rPh sb="8" eb="9">
      <t xml:space="preserve">ヒ </t>
    </rPh>
    <phoneticPr fontId="27"/>
  </si>
  <si>
    <t>マスク代、消毒液代、ガードシート（50,000円×10回分）</t>
    <rPh sb="5" eb="7">
      <t>ショウドク</t>
    </rPh>
    <rPh sb="7" eb="8">
      <t>エキ</t>
    </rPh>
    <rPh sb="8" eb="9">
      <t>ダイ</t>
    </rPh>
    <phoneticPr fontId="27"/>
  </si>
  <si>
    <t>機材費（カメラ）</t>
    <rPh sb="0" eb="3">
      <t>キザイ</t>
    </rPh>
    <phoneticPr fontId="27"/>
  </si>
  <si>
    <t>撮影編集費（編集・調整）</t>
    <rPh sb="0" eb="2">
      <t>サツエイ</t>
    </rPh>
    <rPh sb="2" eb="5">
      <t>ヘンシュウ</t>
    </rPh>
    <rPh sb="6" eb="8">
      <t>ヘンス</t>
    </rPh>
    <rPh sb="9" eb="11">
      <t>チョウセイ</t>
    </rPh>
    <phoneticPr fontId="27"/>
  </si>
  <si>
    <t>経理書面確認費（1回）</t>
    <rPh sb="0" eb="4">
      <t>ケイ</t>
    </rPh>
    <rPh sb="4" eb="6">
      <t>カクニn</t>
    </rPh>
    <rPh sb="6" eb="7">
      <t>h</t>
    </rPh>
    <rPh sb="9" eb="10">
      <t>カイ</t>
    </rPh>
    <phoneticPr fontId="27"/>
  </si>
  <si>
    <t>■申請・報告に関する費用</t>
    <rPh sb="1" eb="3">
      <t>シンセイ</t>
    </rPh>
    <rPh sb="4" eb="6">
      <t>ホウコク</t>
    </rPh>
    <rPh sb="7" eb="8">
      <t>カンス</t>
    </rPh>
    <phoneticPr fontId="27"/>
  </si>
  <si>
    <t>■出演関係費</t>
    <rPh sb="1" eb="6">
      <t>シュテゥ</t>
    </rPh>
    <phoneticPr fontId="27"/>
  </si>
  <si>
    <t>■制作関係費</t>
    <rPh sb="1" eb="6">
      <t>セイサクカンク</t>
    </rPh>
    <phoneticPr fontId="27"/>
  </si>
  <si>
    <t>■映像制作配信費</t>
    <rPh sb="1" eb="7">
      <t>エイゾウ</t>
    </rPh>
    <rPh sb="7" eb="8">
      <t xml:space="preserve">ヒ </t>
    </rPh>
    <phoneticPr fontId="27"/>
  </si>
  <si>
    <t>■会場関係費</t>
    <rPh sb="1" eb="3">
      <t>カイジヨ</t>
    </rPh>
    <rPh sb="3" eb="5">
      <t>カンケイ</t>
    </rPh>
    <rPh sb="5" eb="6">
      <t>h</t>
    </rPh>
    <phoneticPr fontId="27"/>
  </si>
  <si>
    <t>■運営関係費</t>
    <rPh sb="1" eb="3">
      <t>ウンエイ</t>
    </rPh>
    <rPh sb="3" eb="5">
      <t>カンケイ</t>
    </rPh>
    <rPh sb="5" eb="6">
      <t>h</t>
    </rPh>
    <phoneticPr fontId="27"/>
  </si>
  <si>
    <t>感染予防対策費</t>
    <rPh sb="0" eb="7">
      <t>カンセンヨボ</t>
    </rPh>
    <phoneticPr fontId="27"/>
  </si>
  <si>
    <t>B社</t>
    <rPh sb="1" eb="2">
      <t>sy</t>
    </rPh>
    <phoneticPr fontId="25"/>
  </si>
  <si>
    <t>演出関係費・舞台制作費・舞台スタッフ・機材費・運搬費</t>
    <rPh sb="0" eb="5">
      <t>エンシュテゥ</t>
    </rPh>
    <phoneticPr fontId="26"/>
  </si>
  <si>
    <t>撮影費・編集費・翻訳費</t>
    <rPh sb="0" eb="2">
      <t>サツエイ</t>
    </rPh>
    <rPh sb="2" eb="3">
      <t xml:space="preserve">ヒ </t>
    </rPh>
    <rPh sb="3" eb="4">
      <t>セイサク</t>
    </rPh>
    <rPh sb="4" eb="7">
      <t>ヘンシュウ</t>
    </rPh>
    <rPh sb="8" eb="11">
      <t>ホンヤク</t>
    </rPh>
    <phoneticPr fontId="27"/>
  </si>
  <si>
    <t>入場チケット収入
5,000円×400人×10回</t>
    <rPh sb="0" eb="2">
      <t>ニュウジョウ</t>
    </rPh>
    <rPh sb="6" eb="8">
      <t>シュウニュウ</t>
    </rPh>
    <rPh sb="14" eb="15">
      <t>エn</t>
    </rPh>
    <rPh sb="23" eb="24">
      <t>カイ</t>
    </rPh>
    <phoneticPr fontId="1"/>
  </si>
  <si>
    <t>■出演関係費</t>
    <phoneticPr fontId="27"/>
  </si>
  <si>
    <t>■制作関係費</t>
    <phoneticPr fontId="27"/>
  </si>
  <si>
    <t>■会場関係費</t>
    <phoneticPr fontId="27"/>
  </si>
  <si>
    <t>■運営関係費</t>
    <phoneticPr fontId="27"/>
  </si>
  <si>
    <t>■映像制作配信費</t>
    <phoneticPr fontId="27"/>
  </si>
  <si>
    <t>■申請・報告に関する費用</t>
    <phoneticPr fontId="27"/>
  </si>
  <si>
    <t>入場料等</t>
  </si>
  <si>
    <t>物販等</t>
  </si>
  <si>
    <t>協賛金等</t>
  </si>
  <si>
    <t>他の公的な補助金・助成金</t>
  </si>
  <si>
    <t>その他</t>
  </si>
  <si>
    <t>CD物販等</t>
    <rPh sb="2" eb="4">
      <t>ブッパｎ</t>
    </rPh>
    <rPh sb="4" eb="5">
      <t>トウ</t>
    </rPh>
    <phoneticPr fontId="1"/>
  </si>
  <si>
    <t>1箇所100,000円×10日間</t>
    <rPh sb="0" eb="4">
      <t>フタイ</t>
    </rPh>
    <rPh sb="4" eb="5">
      <t xml:space="preserve">ヒ </t>
    </rPh>
    <rPh sb="7" eb="8">
      <t xml:space="preserve">ヒ </t>
    </rPh>
    <rPh sb="15" eb="16">
      <t>エn</t>
    </rPh>
    <phoneticPr fontId="27"/>
  </si>
  <si>
    <t>会場使用料（1日300,000円×10日）（本番日：△△月△△日〜△△月△△日）</t>
    <rPh sb="1" eb="2">
      <t xml:space="preserve">ヒ </t>
    </rPh>
    <phoneticPr fontId="27"/>
  </si>
  <si>
    <t>俳優B 出演料（1日100,000円 X 10日）</t>
    <rPh sb="0" eb="3">
      <t>シュテゥ</t>
    </rPh>
    <rPh sb="14" eb="15">
      <t>エn</t>
    </rPh>
    <rPh sb="20" eb="21">
      <t>ニティ</t>
    </rPh>
    <phoneticPr fontId="27"/>
  </si>
  <si>
    <t>B社</t>
    <rPh sb="1" eb="2">
      <t>sy</t>
    </rPh>
    <phoneticPr fontId="27"/>
  </si>
  <si>
    <t>舞台監督1名　100,000円×10日</t>
    <rPh sb="2" eb="4">
      <t>カントク</t>
    </rPh>
    <rPh sb="5" eb="6">
      <t>メイ</t>
    </rPh>
    <rPh sb="14" eb="15">
      <t>エn</t>
    </rPh>
    <rPh sb="18" eb="19">
      <t xml:space="preserve">ヒ </t>
    </rPh>
    <phoneticPr fontId="27"/>
  </si>
  <si>
    <t>音響オペレーター　2名X50,000円×10日</t>
    <rPh sb="10" eb="11">
      <t>メイ</t>
    </rPh>
    <rPh sb="18" eb="19">
      <t>エn</t>
    </rPh>
    <rPh sb="22" eb="23">
      <t xml:space="preserve">ヒ </t>
    </rPh>
    <phoneticPr fontId="27"/>
  </si>
  <si>
    <t>照明スタッフ　4名×30,000円×10日</t>
    <rPh sb="8" eb="9">
      <t>メイ</t>
    </rPh>
    <rPh sb="16" eb="17">
      <t>エn</t>
    </rPh>
    <rPh sb="20" eb="21">
      <t xml:space="preserve">ヒ </t>
    </rPh>
    <phoneticPr fontId="27"/>
  </si>
  <si>
    <t>その他俳優 出演料10名分（1日50,000円 X 10日）</t>
    <rPh sb="0" eb="3">
      <t>シュテゥ</t>
    </rPh>
    <rPh sb="13" eb="14">
      <t>エn</t>
    </rPh>
    <rPh sb="19" eb="20">
      <t>ニティ</t>
    </rPh>
    <rPh sb="23" eb="24">
      <t>メイ</t>
    </rPh>
    <rPh sb="24" eb="25">
      <t>ブn</t>
    </rPh>
    <phoneticPr fontId="27"/>
  </si>
  <si>
    <t>衣装デザイン費　12名分（100,000円×2 / 40,000円×10）</t>
    <rPh sb="10" eb="12">
      <t>メイ</t>
    </rPh>
    <rPh sb="20" eb="21">
      <t>マンエn</t>
    </rPh>
    <rPh sb="32" eb="33">
      <t>エn</t>
    </rPh>
    <phoneticPr fontId="27"/>
  </si>
  <si>
    <t>大道具費（大200,000円×2 / 小50,000円×4）</t>
    <rPh sb="0" eb="4">
      <t>オオドオグ</t>
    </rPh>
    <rPh sb="5" eb="6">
      <t>ダイ</t>
    </rPh>
    <rPh sb="13" eb="14">
      <t>エn</t>
    </rPh>
    <rPh sb="19" eb="20">
      <t>ショウ</t>
    </rPh>
    <rPh sb="26" eb="27">
      <t>エn</t>
    </rPh>
    <phoneticPr fontId="27"/>
  </si>
  <si>
    <t>演出関係費</t>
    <rPh sb="0" eb="5">
      <t>エンシュツカンケイヘ</t>
    </rPh>
    <phoneticPr fontId="27"/>
  </si>
  <si>
    <t>舞台スタッフ費</t>
    <rPh sb="0" eb="2">
      <t>ブタイ</t>
    </rPh>
    <phoneticPr fontId="27"/>
  </si>
  <si>
    <t>舞台制作費</t>
    <rPh sb="0" eb="1">
      <t>ブタイ</t>
    </rPh>
    <phoneticPr fontId="27"/>
  </si>
  <si>
    <t>ポスターデザイン費</t>
    <rPh sb="8" eb="9">
      <t>ジンケンヒ</t>
    </rPh>
    <phoneticPr fontId="27"/>
  </si>
  <si>
    <t>ポスター印刷費</t>
    <rPh sb="4" eb="6">
      <t>インサツ</t>
    </rPh>
    <rPh sb="6" eb="7">
      <t>ヒヨウ</t>
    </rPh>
    <phoneticPr fontId="27"/>
  </si>
  <si>
    <t>公演広告</t>
    <rPh sb="0" eb="4">
      <t>コウエn</t>
    </rPh>
    <phoneticPr fontId="27"/>
  </si>
  <si>
    <t>運営スタッフ費</t>
    <rPh sb="0" eb="2">
      <t>ウンエイ</t>
    </rPh>
    <phoneticPr fontId="27"/>
  </si>
  <si>
    <t>チケット販売スタッフ（2名×10,000円×10日）</t>
    <rPh sb="4" eb="6">
      <t>ハンバイ</t>
    </rPh>
    <rPh sb="12" eb="13">
      <t>メイ</t>
    </rPh>
    <rPh sb="20" eb="21">
      <t>エn</t>
    </rPh>
    <rPh sb="24" eb="25">
      <t xml:space="preserve">ヒ </t>
    </rPh>
    <phoneticPr fontId="27"/>
  </si>
  <si>
    <t>D社</t>
    <phoneticPr fontId="27"/>
  </si>
  <si>
    <t>映像編集費</t>
    <rPh sb="0" eb="2">
      <t>エイゾウ</t>
    </rPh>
    <rPh sb="2" eb="5">
      <t>ヘンシュウ</t>
    </rPh>
    <phoneticPr fontId="27"/>
  </si>
  <si>
    <t>映像収録費</t>
    <rPh sb="0" eb="4">
      <t>エイゾウ</t>
    </rPh>
    <rPh sb="4" eb="5">
      <t xml:space="preserve">ヒ </t>
    </rPh>
    <phoneticPr fontId="27"/>
  </si>
  <si>
    <t>収録スタッフ代　5名×50,000円</t>
    <rPh sb="0" eb="2">
      <t>シュウロク</t>
    </rPh>
    <rPh sb="6" eb="7">
      <t xml:space="preserve">ダイ </t>
    </rPh>
    <rPh sb="9" eb="10">
      <t>メイ</t>
    </rPh>
    <rPh sb="17" eb="18">
      <t>エn</t>
    </rPh>
    <phoneticPr fontId="27"/>
  </si>
  <si>
    <t>編集作業（10分）</t>
    <rPh sb="0" eb="4">
      <t>ヘンシュウ</t>
    </rPh>
    <rPh sb="7" eb="8">
      <t>フn</t>
    </rPh>
    <phoneticPr fontId="27"/>
  </si>
  <si>
    <t>翻訳・字幕制作費用（2,000文字）</t>
    <rPh sb="0" eb="2">
      <t>ホンヤク</t>
    </rPh>
    <rPh sb="3" eb="5">
      <t>ジマク</t>
    </rPh>
    <rPh sb="5" eb="7">
      <t>セイサク</t>
    </rPh>
    <rPh sb="7" eb="9">
      <t>ヒヨウ</t>
    </rPh>
    <rPh sb="15" eb="17">
      <t>モジ</t>
    </rPh>
    <phoneticPr fontId="27"/>
  </si>
  <si>
    <t>事務所A</t>
    <rPh sb="0" eb="3">
      <t>ジムショ</t>
    </rPh>
    <phoneticPr fontId="1"/>
  </si>
  <si>
    <t>出演料</t>
    <rPh sb="0" eb="2">
      <t>シュツエンリョウ</t>
    </rPh>
    <rPh sb="2" eb="3">
      <t>リョウ</t>
    </rPh>
    <phoneticPr fontId="27"/>
  </si>
  <si>
    <t>演出関係費・舞台スタッフ費・舞台制作費・映像収録費・公演広告</t>
    <phoneticPr fontId="27"/>
  </si>
  <si>
    <t>運営スタッフ費・感染予防対策費</t>
    <phoneticPr fontId="27"/>
  </si>
  <si>
    <t>D社</t>
    <rPh sb="1" eb="2">
      <t>sy</t>
    </rPh>
    <phoneticPr fontId="1"/>
  </si>
  <si>
    <t>映像編集費
翻訳費
字幕費</t>
    <rPh sb="0" eb="2">
      <t>コウコク</t>
    </rPh>
    <rPh sb="2" eb="4">
      <t>シュッコウ</t>
    </rPh>
    <rPh sb="4" eb="5">
      <t>リョウ</t>
    </rPh>
    <rPh sb="11" eb="12">
      <t>インサテゥ</t>
    </rPh>
    <phoneticPr fontId="25"/>
  </si>
  <si>
    <t>翻訳費 / 字幕費</t>
    <rPh sb="0" eb="3">
      <t>ホンヤク</t>
    </rPh>
    <rPh sb="6" eb="8">
      <t>ジマク</t>
    </rPh>
    <rPh sb="8" eb="9">
      <t>フキカエ</t>
    </rPh>
    <phoneticPr fontId="27"/>
  </si>
  <si>
    <t>経理書面確認費</t>
    <rPh sb="1" eb="3">
      <t>カイケイ</t>
    </rPh>
    <rPh sb="3" eb="4">
      <t>シ</t>
    </rPh>
    <rPh sb="4" eb="6">
      <t>カクニン</t>
    </rPh>
    <phoneticPr fontId="27"/>
  </si>
  <si>
    <t>社内人件費
社員3人×10日</t>
    <rPh sb="0" eb="5">
      <t>シャナイジンケンヒ</t>
    </rPh>
    <rPh sb="6" eb="8">
      <t>シャイｎ</t>
    </rPh>
    <rPh sb="13" eb="14">
      <t xml:space="preserve">ヒ </t>
    </rPh>
    <phoneticPr fontId="1"/>
  </si>
  <si>
    <t>社内人件費
社員5人×10日</t>
    <rPh sb="0" eb="5">
      <t>シャナイジンケンヒ</t>
    </rPh>
    <rPh sb="6" eb="8">
      <t>シャイｎ</t>
    </rPh>
    <rPh sb="13" eb="14">
      <t xml:space="preserve">ヒ </t>
    </rPh>
    <phoneticPr fontId="1"/>
  </si>
  <si>
    <t>音楽制作費</t>
    <rPh sb="0" eb="5">
      <t>オンガク</t>
    </rPh>
    <phoneticPr fontId="27"/>
  </si>
  <si>
    <t>パンフレット・物販等</t>
    <rPh sb="7" eb="9">
      <t>ブッパｎ</t>
    </rPh>
    <rPh sb="9" eb="10">
      <t>トウ</t>
    </rPh>
    <phoneticPr fontId="1"/>
  </si>
  <si>
    <t>入場チケット収入
5,000円×300人x10日</t>
    <rPh sb="0" eb="2">
      <t>ニュウジョウ</t>
    </rPh>
    <rPh sb="6" eb="8">
      <t>シュウニュウ</t>
    </rPh>
    <rPh sb="14" eb="15">
      <t>エn</t>
    </rPh>
    <rPh sb="23" eb="24">
      <t>ニティ</t>
    </rPh>
    <phoneticPr fontId="1"/>
  </si>
  <si>
    <t>照明機材レンタル（1日150,000円×10日）</t>
    <rPh sb="0" eb="2">
      <t>ショウメイ</t>
    </rPh>
    <rPh sb="2" eb="4">
      <t>キザイ</t>
    </rPh>
    <rPh sb="10" eb="11">
      <t xml:space="preserve">ヒ </t>
    </rPh>
    <phoneticPr fontId="27"/>
  </si>
  <si>
    <t>付帯設備費使用料（空調・機材・清掃）（1日50,000円×10日）</t>
    <phoneticPr fontId="27"/>
  </si>
  <si>
    <t>マスク代、消毒液代、ガードシート（100,000円×10回分）</t>
    <rPh sb="5" eb="7">
      <t>ショウドク</t>
    </rPh>
    <rPh sb="7" eb="8">
      <t>エキ</t>
    </rPh>
    <rPh sb="8" eb="9">
      <t>ダイ</t>
    </rPh>
    <phoneticPr fontId="27"/>
  </si>
  <si>
    <t>映像制作配信費</t>
    <rPh sb="0" eb="2">
      <t>エイゾウ</t>
    </rPh>
    <rPh sb="2" eb="4">
      <t>セイサク</t>
    </rPh>
    <rPh sb="4" eb="6">
      <t>ハイシン</t>
    </rPh>
    <rPh sb="6" eb="7">
      <t>ヒ</t>
    </rPh>
    <phoneticPr fontId="1"/>
  </si>
  <si>
    <t>　</t>
    <phoneticPr fontId="1"/>
  </si>
  <si>
    <t>出演関係費</t>
    <phoneticPr fontId="27"/>
  </si>
  <si>
    <t>制作関係費</t>
    <phoneticPr fontId="27"/>
  </si>
  <si>
    <t>会場関係費</t>
    <phoneticPr fontId="27"/>
  </si>
  <si>
    <t>運営関係費</t>
    <phoneticPr fontId="27"/>
  </si>
  <si>
    <t>映像制作配信費</t>
  </si>
  <si>
    <t>申請・報告に関する費用</t>
    <phoneticPr fontId="27"/>
  </si>
  <si>
    <t>■費用種別ごとの合計値(公演回数による案分なし)</t>
    <rPh sb="12" eb="14">
      <t>コウエン</t>
    </rPh>
    <rPh sb="14" eb="16">
      <t>カイスウ</t>
    </rPh>
    <phoneticPr fontId="27"/>
  </si>
  <si>
    <t>a）公演関係経費</t>
    <phoneticPr fontId="27"/>
  </si>
  <si>
    <t>b）動画関係経費</t>
    <phoneticPr fontId="27"/>
  </si>
  <si>
    <t>c）書類（申請書類等）作成経費</t>
    <phoneticPr fontId="27"/>
  </si>
  <si>
    <t>※事務局確認用ですので、ご入力いただく必要はございません</t>
    <phoneticPr fontId="27"/>
  </si>
  <si>
    <t>■補助対象経費(公演回数で案分)</t>
    <rPh sb="1" eb="3">
      <t>ホジョ</t>
    </rPh>
    <rPh sb="3" eb="5">
      <t>タイショウ</t>
    </rPh>
    <rPh sb="5" eb="7">
      <t>ケイヒ</t>
    </rPh>
    <rPh sb="8" eb="10">
      <t>コウエン</t>
    </rPh>
    <rPh sb="10" eb="12">
      <t>カイスウ</t>
    </rPh>
    <rPh sb="13" eb="15">
      <t>アンブン</t>
    </rPh>
    <phoneticPr fontId="27"/>
  </si>
  <si>
    <t>■補助対象経費</t>
    <rPh sb="1" eb="3">
      <t>ホジョ</t>
    </rPh>
    <rPh sb="3" eb="5">
      <t>タイショウ</t>
    </rPh>
    <rPh sb="5" eb="7">
      <t>ケイヒ</t>
    </rPh>
    <phoneticPr fontId="27"/>
  </si>
  <si>
    <t>公演回数案分</t>
    <phoneticPr fontId="1"/>
  </si>
  <si>
    <t>公演回数案分なし</t>
    <phoneticPr fontId="1"/>
  </si>
  <si>
    <t>映像制作配信費</t>
    <phoneticPr fontId="27"/>
  </si>
  <si>
    <t>明細の合計額</t>
    <rPh sb="0" eb="2">
      <t>メイサイ</t>
    </rPh>
    <rPh sb="3" eb="5">
      <t>ゴウケイ</t>
    </rPh>
    <rPh sb="5" eb="6">
      <t>ガク</t>
    </rPh>
    <phoneticPr fontId="27"/>
  </si>
  <si>
    <t>事前着手</t>
    <rPh sb="0" eb="2">
      <t>ジゼン</t>
    </rPh>
    <rPh sb="2" eb="4">
      <t>チャクシュ</t>
    </rPh>
    <phoneticPr fontId="1"/>
  </si>
  <si>
    <t>✔</t>
  </si>
  <si>
    <t>出演料</t>
    <rPh sb="0" eb="2">
      <t>シュツエン</t>
    </rPh>
    <rPh sb="2" eb="3">
      <t>リョウ</t>
    </rPh>
    <phoneticPr fontId="27"/>
  </si>
  <si>
    <t>その他</t>
    <rPh sb="2" eb="3">
      <t>ホカ</t>
    </rPh>
    <phoneticPr fontId="27"/>
  </si>
  <si>
    <t>演出関係費</t>
  </si>
  <si>
    <t>権利使用料</t>
  </si>
  <si>
    <t>舞台製作費</t>
  </si>
  <si>
    <t>舞台スタッフ費</t>
  </si>
  <si>
    <t>運搬費</t>
  </si>
  <si>
    <t>交通費・宿泊費</t>
  </si>
  <si>
    <t>保険料</t>
  </si>
  <si>
    <t>公演広告・宣伝費</t>
  </si>
  <si>
    <t>会場施設使用料</t>
  </si>
  <si>
    <t>付帯設備費</t>
  </si>
  <si>
    <t>施設維持費</t>
  </si>
  <si>
    <t>減価償却・固定資産税相当費用</t>
  </si>
  <si>
    <t>運営スタッフ費</t>
  </si>
  <si>
    <t>チケット販売関係費</t>
  </si>
  <si>
    <t>光熱水料</t>
  </si>
  <si>
    <t>ライブ配信費</t>
  </si>
  <si>
    <t>感染予防対策費</t>
  </si>
  <si>
    <t>映像収録費</t>
  </si>
  <si>
    <t>映像制作費</t>
  </si>
  <si>
    <t>映像編集費</t>
  </si>
  <si>
    <t>翻訳費</t>
  </si>
  <si>
    <t>字幕・吹替費</t>
  </si>
  <si>
    <t>配信費</t>
  </si>
  <si>
    <t>広告・宣伝費</t>
  </si>
  <si>
    <t>書面作成代行費</t>
  </si>
  <si>
    <t>経理書面確認費</t>
  </si>
  <si>
    <t>✓</t>
  </si>
  <si>
    <t>✓</t>
    <phoneticPr fontId="27"/>
  </si>
  <si>
    <t>会場名</t>
    <rPh sb="0" eb="2">
      <t>カイジョウ</t>
    </rPh>
    <rPh sb="2" eb="3">
      <t>メイ</t>
    </rPh>
    <phoneticPr fontId="1"/>
  </si>
  <si>
    <t>公演分の費用</t>
    <rPh sb="0" eb="2">
      <t>コウエン</t>
    </rPh>
    <rPh sb="2" eb="3">
      <t>ブン</t>
    </rPh>
    <rPh sb="4" eb="6">
      <t>ヒヨウ</t>
    </rPh>
    <phoneticPr fontId="1"/>
  </si>
  <si>
    <t xml:space="preserve">1公演あたりの費用
</t>
    <rPh sb="1" eb="3">
      <t>コウエン</t>
    </rPh>
    <rPh sb="7" eb="9">
      <t>ヒヨウ</t>
    </rPh>
    <phoneticPr fontId="1"/>
  </si>
  <si>
    <t>株式会社〇〇〇〇</t>
    <rPh sb="0" eb="2">
      <t>カブシキ</t>
    </rPh>
    <rPh sb="2" eb="3">
      <t>カイ</t>
    </rPh>
    <rPh sb="3" eb="4">
      <t>シャ</t>
    </rPh>
    <phoneticPr fontId="27"/>
  </si>
  <si>
    <t>○○○○における○○○○コンサート</t>
    <phoneticPr fontId="27"/>
  </si>
  <si>
    <t>〇〇会館　Aホール</t>
    <rPh sb="2" eb="4">
      <t>カイカン</t>
    </rPh>
    <phoneticPr fontId="27"/>
  </si>
  <si>
    <r>
      <t xml:space="preserve">公演回数
</t>
    </r>
    <r>
      <rPr>
        <sz val="16"/>
        <rFont val="ＭＳ Ｐゴシック"/>
        <family val="3"/>
        <charset val="128"/>
      </rPr>
      <t>※数値のみ</t>
    </r>
    <rPh sb="0" eb="2">
      <t>コウエン</t>
    </rPh>
    <rPh sb="2" eb="4">
      <t>カイスウ</t>
    </rPh>
    <rPh sb="6" eb="8">
      <t>スウチ</t>
    </rPh>
    <phoneticPr fontId="2"/>
  </si>
  <si>
    <t>株式会社△△△△</t>
    <phoneticPr fontId="27"/>
  </si>
  <si>
    <t>△△△△△△△△</t>
    <phoneticPr fontId="27"/>
  </si>
  <si>
    <t>〇〇劇場　Bホール</t>
    <rPh sb="2" eb="4">
      <t>ゲキジョウ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</si>
</sst>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6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2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1"/>
      <color theme="1"/>
      <name val="Yu Gothic"/>
      <family val="3"/>
      <charset val="128"/>
      <scheme val="minor"/>
    </font>
    <font>
      <sz val="12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Segoe UI Symbol"/>
      <family val="3"/>
    </font>
    <font>
      <sz val="18"/>
      <color theme="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0" fillId="0" borderId="0" applyFont="0" applyFill="0" applyBorder="0" applyAlignment="0" applyProtection="0"/>
    <xf numFmtId="0" fontId="10" fillId="0" borderId="0"/>
    <xf numFmtId="38" fontId="24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11" fillId="0" borderId="0" xfId="2" applyFont="1" applyAlignment="1" applyProtection="1">
      <alignment horizontal="left" vertical="top"/>
      <protection locked="0"/>
    </xf>
    <xf numFmtId="0" fontId="11" fillId="0" borderId="1" xfId="2" applyFont="1" applyBorder="1" applyAlignment="1" applyProtection="1">
      <alignment horizontal="left" vertical="top"/>
      <protection locked="0"/>
    </xf>
    <xf numFmtId="0" fontId="11" fillId="0" borderId="2" xfId="2" applyFont="1" applyBorder="1" applyAlignment="1" applyProtection="1">
      <alignment horizontal="left" vertical="top"/>
      <protection locked="0"/>
    </xf>
    <xf numFmtId="5" fontId="12" fillId="0" borderId="2" xfId="2" applyNumberFormat="1" applyFont="1" applyBorder="1" applyAlignment="1" applyProtection="1">
      <alignment horizontal="right" vertical="top"/>
      <protection locked="0"/>
    </xf>
    <xf numFmtId="5" fontId="12" fillId="0" borderId="2" xfId="1" applyNumberFormat="1" applyFont="1" applyBorder="1" applyAlignment="1" applyProtection="1">
      <alignment horizontal="right" vertical="top"/>
      <protection locked="0"/>
    </xf>
    <xf numFmtId="0" fontId="11" fillId="0" borderId="3" xfId="2" applyFont="1" applyBorder="1" applyAlignment="1" applyProtection="1">
      <alignment horizontal="left" vertical="top"/>
      <protection locked="0"/>
    </xf>
    <xf numFmtId="0" fontId="14" fillId="0" borderId="4" xfId="2" applyFont="1" applyBorder="1" applyAlignment="1" applyProtection="1">
      <alignment horizontal="left" vertical="top"/>
      <protection locked="0"/>
    </xf>
    <xf numFmtId="0" fontId="16" fillId="0" borderId="9" xfId="2" applyFont="1" applyBorder="1" applyAlignment="1" applyProtection="1">
      <alignment horizontal="left" vertical="center"/>
      <protection locked="0"/>
    </xf>
    <xf numFmtId="5" fontId="7" fillId="0" borderId="0" xfId="1" applyNumberFormat="1" applyFont="1" applyAlignment="1" applyProtection="1">
      <alignment horizontal="right" vertical="center" wrapText="1"/>
      <protection locked="0"/>
    </xf>
    <xf numFmtId="0" fontId="29" fillId="0" borderId="0" xfId="2" applyFont="1" applyAlignment="1" applyProtection="1">
      <alignment horizontal="right" vertical="center"/>
      <protection locked="0"/>
    </xf>
    <xf numFmtId="0" fontId="4" fillId="0" borderId="9" xfId="2" applyFont="1" applyBorder="1" applyAlignment="1" applyProtection="1">
      <alignment horizontal="center" vertical="top"/>
      <protection locked="0"/>
    </xf>
    <xf numFmtId="0" fontId="11" fillId="0" borderId="5" xfId="2" applyFont="1" applyBorder="1" applyAlignment="1" applyProtection="1">
      <alignment horizontal="left" vertical="top"/>
      <protection locked="0"/>
    </xf>
    <xf numFmtId="0" fontId="11" fillId="0" borderId="4" xfId="2" applyFont="1" applyBorder="1" applyAlignment="1" applyProtection="1">
      <alignment horizontal="left" vertical="top"/>
      <protection locked="0"/>
    </xf>
    <xf numFmtId="0" fontId="29" fillId="0" borderId="0" xfId="2" applyFont="1" applyAlignment="1" applyProtection="1">
      <alignment horizontal="right" vertical="center" wrapText="1"/>
      <protection locked="0"/>
    </xf>
    <xf numFmtId="0" fontId="9" fillId="0" borderId="9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left" vertical="top"/>
      <protection locked="0"/>
    </xf>
    <xf numFmtId="0" fontId="11" fillId="0" borderId="7" xfId="2" applyFont="1" applyBorder="1" applyAlignment="1" applyProtection="1">
      <alignment horizontal="left" vertical="top"/>
      <protection locked="0"/>
    </xf>
    <xf numFmtId="5" fontId="12" fillId="0" borderId="7" xfId="2" applyNumberFormat="1" applyFont="1" applyBorder="1" applyAlignment="1" applyProtection="1">
      <alignment horizontal="right" vertical="top"/>
      <protection locked="0"/>
    </xf>
    <xf numFmtId="5" fontId="12" fillId="0" borderId="7" xfId="1" applyNumberFormat="1" applyFont="1" applyBorder="1" applyAlignment="1" applyProtection="1">
      <alignment horizontal="right" vertical="top"/>
      <protection locked="0"/>
    </xf>
    <xf numFmtId="0" fontId="11" fillId="0" borderId="8" xfId="2" applyFont="1" applyBorder="1" applyAlignment="1" applyProtection="1">
      <alignment horizontal="left" vertical="top"/>
      <protection locked="0"/>
    </xf>
    <xf numFmtId="5" fontId="12" fillId="0" borderId="0" xfId="2" applyNumberFormat="1" applyFont="1" applyAlignment="1" applyProtection="1">
      <alignment horizontal="right" vertical="top"/>
      <protection locked="0"/>
    </xf>
    <xf numFmtId="5" fontId="11" fillId="0" borderId="0" xfId="1" applyNumberFormat="1" applyFont="1" applyAlignment="1" applyProtection="1">
      <alignment horizontal="right" vertical="top"/>
      <protection locked="0"/>
    </xf>
    <xf numFmtId="5" fontId="12" fillId="0" borderId="0" xfId="1" applyNumberFormat="1" applyFont="1" applyAlignment="1" applyProtection="1">
      <alignment horizontal="right" vertical="top"/>
      <protection locked="0"/>
    </xf>
    <xf numFmtId="0" fontId="8" fillId="0" borderId="1" xfId="2" applyFont="1" applyBorder="1" applyAlignment="1" applyProtection="1">
      <alignment horizontal="left" vertical="center"/>
      <protection locked="0"/>
    </xf>
    <xf numFmtId="0" fontId="14" fillId="0" borderId="2" xfId="2" applyFont="1" applyBorder="1" applyAlignment="1" applyProtection="1">
      <alignment horizontal="left" vertical="top"/>
      <protection locked="0"/>
    </xf>
    <xf numFmtId="5" fontId="14" fillId="0" borderId="2" xfId="2" applyNumberFormat="1" applyFont="1" applyBorder="1" applyAlignment="1" applyProtection="1">
      <alignment horizontal="right" vertical="top"/>
      <protection locked="0"/>
    </xf>
    <xf numFmtId="5" fontId="14" fillId="0" borderId="2" xfId="1" applyNumberFormat="1" applyFont="1" applyBorder="1" applyAlignment="1" applyProtection="1">
      <alignment horizontal="right" vertical="top"/>
      <protection locked="0"/>
    </xf>
    <xf numFmtId="0" fontId="5" fillId="0" borderId="9" xfId="2" applyFont="1" applyBorder="1" applyAlignment="1" applyProtection="1">
      <alignment horizontal="center" vertical="top" wrapText="1"/>
      <protection locked="0"/>
    </xf>
    <xf numFmtId="0" fontId="5" fillId="0" borderId="10" xfId="2" applyFont="1" applyBorder="1" applyAlignment="1" applyProtection="1">
      <alignment horizontal="center" vertical="top"/>
      <protection locked="0"/>
    </xf>
    <xf numFmtId="0" fontId="3" fillId="0" borderId="9" xfId="2" applyFont="1" applyBorder="1" applyAlignment="1" applyProtection="1">
      <alignment horizontal="center" vertical="top" wrapText="1"/>
      <protection locked="0"/>
    </xf>
    <xf numFmtId="0" fontId="5" fillId="0" borderId="9" xfId="2" applyFont="1" applyBorder="1" applyAlignment="1" applyProtection="1">
      <alignment horizontal="center" vertical="top"/>
      <protection locked="0"/>
    </xf>
    <xf numFmtId="5" fontId="5" fillId="0" borderId="9" xfId="2" applyNumberFormat="1" applyFont="1" applyBorder="1" applyAlignment="1" applyProtection="1">
      <alignment horizontal="center" vertical="top" wrapText="1"/>
      <protection locked="0"/>
    </xf>
    <xf numFmtId="0" fontId="20" fillId="0" borderId="4" xfId="2" applyFont="1" applyBorder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left" vertical="top"/>
      <protection locked="0"/>
    </xf>
    <xf numFmtId="5" fontId="14" fillId="0" borderId="0" xfId="2" applyNumberFormat="1" applyFont="1" applyAlignment="1" applyProtection="1">
      <alignment horizontal="right" vertical="top"/>
      <protection locked="0"/>
    </xf>
    <xf numFmtId="5" fontId="14" fillId="0" borderId="0" xfId="1" applyNumberFormat="1" applyFont="1" applyAlignment="1" applyProtection="1">
      <alignment horizontal="right" vertical="top"/>
      <protection locked="0"/>
    </xf>
    <xf numFmtId="0" fontId="14" fillId="0" borderId="4" xfId="2" applyFont="1" applyBorder="1" applyAlignment="1" applyProtection="1">
      <alignment horizontal="left" vertical="top" wrapText="1"/>
      <protection locked="0"/>
    </xf>
    <xf numFmtId="0" fontId="14" fillId="0" borderId="9" xfId="2" applyFont="1" applyBorder="1" applyAlignment="1" applyProtection="1">
      <alignment horizontal="left" vertical="top"/>
      <protection locked="0"/>
    </xf>
    <xf numFmtId="0" fontId="14" fillId="0" borderId="11" xfId="2" applyFont="1" applyBorder="1" applyAlignment="1" applyProtection="1">
      <alignment horizontal="left" vertical="top" wrapText="1"/>
      <protection locked="0"/>
    </xf>
    <xf numFmtId="0" fontId="14" fillId="0" borderId="9" xfId="2" applyFont="1" applyBorder="1" applyAlignment="1" applyProtection="1">
      <alignment horizontal="left" vertical="top" wrapText="1"/>
      <protection locked="0"/>
    </xf>
    <xf numFmtId="5" fontId="14" fillId="0" borderId="9" xfId="1" applyNumberFormat="1" applyFont="1" applyBorder="1" applyAlignment="1" applyProtection="1">
      <alignment horizontal="right" vertical="top"/>
      <protection locked="0"/>
    </xf>
    <xf numFmtId="0" fontId="8" fillId="0" borderId="4" xfId="2" applyFont="1" applyBorder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left" vertical="top" wrapText="1"/>
      <protection locked="0"/>
    </xf>
    <xf numFmtId="0" fontId="14" fillId="0" borderId="0" xfId="2" applyFont="1" applyAlignment="1" applyProtection="1">
      <alignment horizontal="left" vertical="center"/>
      <protection locked="0"/>
    </xf>
    <xf numFmtId="0" fontId="23" fillId="0" borderId="0" xfId="2" applyFont="1" applyAlignment="1" applyProtection="1">
      <alignment horizontal="left" vertical="center"/>
      <protection locked="0"/>
    </xf>
    <xf numFmtId="0" fontId="14" fillId="0" borderId="4" xfId="2" applyFont="1" applyBorder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left" vertical="center" wrapText="1"/>
      <protection locked="0"/>
    </xf>
    <xf numFmtId="0" fontId="14" fillId="0" borderId="0" xfId="2" applyFont="1" applyAlignment="1" applyProtection="1">
      <alignment horizontal="right" vertical="center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1" fillId="0" borderId="5" xfId="2" applyFont="1" applyBorder="1" applyAlignment="1" applyProtection="1">
      <alignment horizontal="left" vertical="center"/>
      <protection locked="0"/>
    </xf>
    <xf numFmtId="5" fontId="11" fillId="0" borderId="0" xfId="2" applyNumberFormat="1" applyFont="1" applyAlignment="1" applyProtection="1">
      <alignment horizontal="left" vertical="center"/>
      <protection locked="0"/>
    </xf>
    <xf numFmtId="0" fontId="14" fillId="0" borderId="6" xfId="2" applyFont="1" applyBorder="1" applyAlignment="1" applyProtection="1">
      <alignment horizontal="left" vertical="top"/>
      <protection locked="0"/>
    </xf>
    <xf numFmtId="0" fontId="14" fillId="0" borderId="7" xfId="2" applyFont="1" applyBorder="1" applyAlignment="1" applyProtection="1">
      <alignment horizontal="left" vertical="top"/>
      <protection locked="0"/>
    </xf>
    <xf numFmtId="0" fontId="14" fillId="0" borderId="7" xfId="2" applyFont="1" applyBorder="1" applyAlignment="1" applyProtection="1">
      <alignment horizontal="left" vertical="top" wrapText="1"/>
      <protection locked="0"/>
    </xf>
    <xf numFmtId="5" fontId="14" fillId="0" borderId="7" xfId="2" applyNumberFormat="1" applyFont="1" applyBorder="1" applyAlignment="1" applyProtection="1">
      <alignment horizontal="right" vertical="top"/>
      <protection locked="0"/>
    </xf>
    <xf numFmtId="5" fontId="14" fillId="0" borderId="7" xfId="1" applyNumberFormat="1" applyFont="1" applyBorder="1" applyAlignment="1" applyProtection="1">
      <alignment horizontal="right" vertical="top"/>
      <protection locked="0"/>
    </xf>
    <xf numFmtId="0" fontId="14" fillId="0" borderId="2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center" vertical="top" wrapText="1"/>
      <protection locked="0"/>
    </xf>
    <xf numFmtId="0" fontId="21" fillId="0" borderId="9" xfId="2" applyFont="1" applyBorder="1" applyAlignment="1" applyProtection="1">
      <alignment horizontal="left" vertical="top" wrapText="1"/>
      <protection locked="0"/>
    </xf>
    <xf numFmtId="0" fontId="21" fillId="0" borderId="0" xfId="2" applyFont="1" applyBorder="1" applyAlignment="1" applyProtection="1">
      <alignment horizontal="left" vertical="top" wrapText="1"/>
      <protection locked="0"/>
    </xf>
    <xf numFmtId="5" fontId="15" fillId="0" borderId="7" xfId="1" applyNumberFormat="1" applyFont="1" applyBorder="1" applyAlignment="1" applyProtection="1">
      <alignment horizontal="right" vertical="top"/>
      <protection locked="0"/>
    </xf>
    <xf numFmtId="0" fontId="13" fillId="0" borderId="0" xfId="2" applyFont="1" applyAlignment="1" applyProtection="1">
      <alignment horizontal="left" vertical="top"/>
      <protection locked="0"/>
    </xf>
    <xf numFmtId="5" fontId="18" fillId="0" borderId="0" xfId="1" applyNumberFormat="1" applyFont="1" applyAlignment="1" applyProtection="1">
      <alignment horizontal="right" vertical="top"/>
      <protection locked="0"/>
    </xf>
    <xf numFmtId="5" fontId="11" fillId="0" borderId="2" xfId="1" applyNumberFormat="1" applyFont="1" applyBorder="1" applyAlignment="1" applyProtection="1">
      <alignment horizontal="right" vertical="top"/>
      <protection locked="0"/>
    </xf>
    <xf numFmtId="5" fontId="13" fillId="0" borderId="2" xfId="2" applyNumberFormat="1" applyFont="1" applyBorder="1" applyAlignment="1" applyProtection="1">
      <alignment horizontal="center" vertical="top"/>
      <protection locked="0"/>
    </xf>
    <xf numFmtId="0" fontId="13" fillId="0" borderId="2" xfId="2" applyFont="1" applyBorder="1" applyAlignment="1" applyProtection="1">
      <alignment horizontal="left" vertical="top"/>
      <protection locked="0"/>
    </xf>
    <xf numFmtId="0" fontId="17" fillId="2" borderId="12" xfId="2" applyFont="1" applyFill="1" applyBorder="1" applyAlignment="1" applyProtection="1">
      <alignment horizontal="center" vertical="center"/>
      <protection locked="0"/>
    </xf>
    <xf numFmtId="0" fontId="17" fillId="2" borderId="11" xfId="2" applyFont="1" applyFill="1" applyBorder="1" applyAlignment="1" applyProtection="1">
      <alignment vertical="center" wrapText="1"/>
      <protection locked="0"/>
    </xf>
    <xf numFmtId="0" fontId="14" fillId="2" borderId="10" xfId="2" applyFont="1" applyFill="1" applyBorder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right" vertical="top"/>
      <protection locked="0"/>
    </xf>
    <xf numFmtId="0" fontId="17" fillId="4" borderId="12" xfId="2" applyFont="1" applyFill="1" applyBorder="1" applyAlignment="1" applyProtection="1">
      <alignment horizontal="center" vertical="center"/>
      <protection locked="0"/>
    </xf>
    <xf numFmtId="0" fontId="14" fillId="4" borderId="10" xfId="2" applyFont="1" applyFill="1" applyBorder="1" applyAlignment="1" applyProtection="1">
      <alignment horizontal="left" vertical="center"/>
      <protection locked="0"/>
    </xf>
    <xf numFmtId="5" fontId="11" fillId="0" borderId="7" xfId="1" applyNumberFormat="1" applyFont="1" applyBorder="1" applyAlignment="1" applyProtection="1">
      <alignment horizontal="right" vertical="top"/>
      <protection locked="0"/>
    </xf>
    <xf numFmtId="5" fontId="30" fillId="0" borderId="7" xfId="1" applyNumberFormat="1" applyFont="1" applyBorder="1" applyAlignment="1" applyProtection="1">
      <alignment horizontal="right" vertical="top"/>
      <protection locked="0"/>
    </xf>
    <xf numFmtId="5" fontId="13" fillId="0" borderId="7" xfId="1" applyNumberFormat="1" applyFont="1" applyBorder="1" applyAlignment="1" applyProtection="1">
      <alignment horizontal="left" vertical="top"/>
      <protection locked="0"/>
    </xf>
    <xf numFmtId="5" fontId="11" fillId="0" borderId="0" xfId="2" applyNumberFormat="1" applyFont="1" applyAlignment="1" applyProtection="1">
      <alignment horizontal="right" vertical="top"/>
      <protection locked="0"/>
    </xf>
    <xf numFmtId="0" fontId="31" fillId="0" borderId="0" xfId="0" applyFont="1" applyAlignment="1" applyProtection="1">
      <alignment vertical="center"/>
      <protection locked="0"/>
    </xf>
    <xf numFmtId="0" fontId="28" fillId="0" borderId="0" xfId="0" applyFo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38" fontId="28" fillId="0" borderId="0" xfId="3" applyFont="1" applyProtection="1">
      <alignment vertical="center"/>
      <protection locked="0"/>
    </xf>
    <xf numFmtId="0" fontId="28" fillId="3" borderId="9" xfId="0" applyFont="1" applyFill="1" applyBorder="1" applyProtection="1">
      <alignment vertical="center"/>
      <protection locked="0"/>
    </xf>
    <xf numFmtId="0" fontId="28" fillId="3" borderId="9" xfId="0" applyFont="1" applyFill="1" applyBorder="1" applyAlignment="1" applyProtection="1">
      <alignment horizontal="left" vertical="center"/>
      <protection locked="0"/>
    </xf>
    <xf numFmtId="38" fontId="28" fillId="3" borderId="9" xfId="3" applyFont="1" applyFill="1" applyBorder="1" applyProtection="1">
      <alignment vertical="center"/>
      <protection locked="0"/>
    </xf>
    <xf numFmtId="0" fontId="28" fillId="0" borderId="9" xfId="0" applyFont="1" applyBorder="1" applyProtection="1">
      <alignment vertical="center"/>
      <protection locked="0"/>
    </xf>
    <xf numFmtId="0" fontId="28" fillId="0" borderId="9" xfId="0" applyFont="1" applyBorder="1" applyAlignment="1" applyProtection="1">
      <alignment horizontal="left" vertical="center"/>
      <protection locked="0"/>
    </xf>
    <xf numFmtId="38" fontId="28" fillId="0" borderId="9" xfId="3" applyFont="1" applyBorder="1" applyProtection="1">
      <alignment vertical="center"/>
      <protection locked="0"/>
    </xf>
    <xf numFmtId="0" fontId="28" fillId="0" borderId="14" xfId="0" applyFont="1" applyBorder="1" applyProtection="1">
      <alignment vertical="center"/>
      <protection locked="0"/>
    </xf>
    <xf numFmtId="38" fontId="28" fillId="0" borderId="14" xfId="3" applyFont="1" applyBorder="1" applyProtection="1">
      <alignment vertical="center"/>
      <protection locked="0"/>
    </xf>
    <xf numFmtId="38" fontId="28" fillId="0" borderId="0" xfId="0" applyNumberFormat="1" applyFont="1" applyProtection="1">
      <alignment vertical="center"/>
      <protection locked="0"/>
    </xf>
    <xf numFmtId="0" fontId="28" fillId="5" borderId="9" xfId="0" applyFont="1" applyFill="1" applyBorder="1" applyProtection="1">
      <alignment vertical="center"/>
      <protection locked="0"/>
    </xf>
    <xf numFmtId="0" fontId="28" fillId="0" borderId="0" xfId="0" applyFont="1" applyFill="1" applyBorder="1" applyProtection="1">
      <alignment vertical="center"/>
      <protection locked="0"/>
    </xf>
    <xf numFmtId="38" fontId="28" fillId="0" borderId="0" xfId="3" applyFont="1" applyBorder="1" applyProtection="1">
      <alignment vertical="center"/>
      <protection locked="0"/>
    </xf>
    <xf numFmtId="38" fontId="28" fillId="0" borderId="14" xfId="3" applyFont="1" applyBorder="1" applyProtection="1">
      <alignment vertical="center"/>
    </xf>
    <xf numFmtId="0" fontId="11" fillId="0" borderId="9" xfId="2" applyFont="1" applyBorder="1" applyAlignment="1" applyProtection="1">
      <alignment horizontal="left" vertical="top"/>
      <protection locked="0"/>
    </xf>
    <xf numFmtId="0" fontId="23" fillId="0" borderId="9" xfId="2" applyFont="1" applyBorder="1" applyAlignment="1" applyProtection="1">
      <alignment horizontal="left" vertical="top" wrapText="1"/>
      <protection locked="0"/>
    </xf>
    <xf numFmtId="5" fontId="23" fillId="0" borderId="9" xfId="1" applyNumberFormat="1" applyFont="1" applyBorder="1" applyAlignment="1" applyProtection="1">
      <alignment horizontal="right" vertical="top"/>
      <protection locked="0"/>
    </xf>
    <xf numFmtId="5" fontId="14" fillId="0" borderId="9" xfId="1" applyNumberFormat="1" applyFont="1" applyBorder="1" applyAlignment="1" applyProtection="1">
      <alignment horizontal="right" vertical="center"/>
    </xf>
    <xf numFmtId="5" fontId="17" fillId="2" borderId="11" xfId="2" applyNumberFormat="1" applyFont="1" applyFill="1" applyBorder="1" applyAlignment="1" applyProtection="1">
      <alignment vertical="center"/>
    </xf>
    <xf numFmtId="5" fontId="17" fillId="2" borderId="11" xfId="2" applyNumberFormat="1" applyFont="1" applyFill="1" applyBorder="1" applyAlignment="1" applyProtection="1">
      <alignment vertical="center" wrapText="1"/>
    </xf>
    <xf numFmtId="5" fontId="17" fillId="4" borderId="11" xfId="2" applyNumberFormat="1" applyFont="1" applyFill="1" applyBorder="1" applyAlignment="1" applyProtection="1">
      <alignment vertical="center"/>
    </xf>
    <xf numFmtId="5" fontId="17" fillId="4" borderId="11" xfId="2" applyNumberFormat="1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horizontal="center" vertical="center"/>
      <protection locked="0"/>
    </xf>
    <xf numFmtId="0" fontId="28" fillId="0" borderId="0" xfId="0" applyFont="1" applyBorder="1" applyProtection="1">
      <alignment vertical="center"/>
      <protection locked="0"/>
    </xf>
    <xf numFmtId="0" fontId="28" fillId="0" borderId="9" xfId="0" applyFont="1" applyFill="1" applyBorder="1" applyProtection="1">
      <alignment vertical="center"/>
      <protection locked="0"/>
    </xf>
    <xf numFmtId="0" fontId="28" fillId="0" borderId="9" xfId="0" applyFont="1" applyBorder="1" applyAlignment="1" applyProtection="1">
      <alignment vertical="center"/>
      <protection locked="0"/>
    </xf>
    <xf numFmtId="38" fontId="28" fillId="0" borderId="9" xfId="3" applyFont="1" applyBorder="1" applyProtection="1">
      <alignment vertical="center"/>
    </xf>
    <xf numFmtId="0" fontId="23" fillId="0" borderId="11" xfId="2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9" xfId="0" applyFont="1" applyFill="1" applyBorder="1" applyAlignment="1" applyProtection="1">
      <alignment horizontal="left" vertical="center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38" fontId="11" fillId="0" borderId="0" xfId="3" applyFont="1" applyAlignment="1" applyProtection="1">
      <alignment horizontal="right" vertical="top"/>
      <protection locked="0"/>
    </xf>
    <xf numFmtId="38" fontId="23" fillId="0" borderId="0" xfId="3" applyFont="1" applyAlignment="1" applyProtection="1">
      <alignment horizontal="right" vertical="center"/>
      <protection locked="0"/>
    </xf>
    <xf numFmtId="38" fontId="11" fillId="0" borderId="0" xfId="3" applyFont="1" applyAlignment="1" applyProtection="1">
      <alignment horizontal="right" vertical="center"/>
      <protection locked="0"/>
    </xf>
    <xf numFmtId="0" fontId="11" fillId="0" borderId="0" xfId="2" applyFont="1" applyAlignment="1" applyProtection="1">
      <alignment horizontal="left" vertical="top" wrapText="1"/>
      <protection locked="0"/>
    </xf>
    <xf numFmtId="0" fontId="31" fillId="0" borderId="0" xfId="2" applyFont="1" applyAlignment="1" applyProtection="1">
      <alignment horizontal="left" vertical="top"/>
      <protection locked="0"/>
    </xf>
    <xf numFmtId="0" fontId="19" fillId="0" borderId="0" xfId="2" applyFont="1" applyAlignment="1" applyProtection="1">
      <alignment horizontal="left" vertical="top"/>
      <protection locked="0"/>
    </xf>
    <xf numFmtId="38" fontId="14" fillId="0" borderId="0" xfId="3" applyFont="1" applyAlignment="1" applyProtection="1">
      <alignment horizontal="right" vertical="top"/>
      <protection locked="0"/>
    </xf>
    <xf numFmtId="5" fontId="14" fillId="0" borderId="0" xfId="2" applyNumberFormat="1" applyFont="1" applyAlignment="1" applyProtection="1">
      <alignment horizontal="left" vertical="center"/>
      <protection locked="0"/>
    </xf>
    <xf numFmtId="0" fontId="11" fillId="0" borderId="0" xfId="2" applyFont="1" applyAlignment="1" applyProtection="1">
      <alignment horizontal="right" vertical="top"/>
      <protection locked="0"/>
    </xf>
    <xf numFmtId="38" fontId="14" fillId="0" borderId="0" xfId="3" applyFont="1" applyAlignment="1" applyProtection="1">
      <alignment horizontal="right" vertical="top" wrapText="1"/>
    </xf>
    <xf numFmtId="38" fontId="14" fillId="0" borderId="0" xfId="3" applyFont="1" applyAlignment="1" applyProtection="1">
      <alignment horizontal="right" vertical="top"/>
    </xf>
    <xf numFmtId="0" fontId="14" fillId="0" borderId="0" xfId="2" applyFont="1" applyAlignment="1" applyProtection="1">
      <alignment horizontal="right" vertical="top"/>
    </xf>
    <xf numFmtId="38" fontId="11" fillId="0" borderId="0" xfId="3" applyFont="1" applyAlignment="1" applyProtection="1">
      <alignment horizontal="right" vertical="top"/>
    </xf>
    <xf numFmtId="0" fontId="16" fillId="0" borderId="9" xfId="2" applyFont="1" applyBorder="1" applyAlignment="1" applyProtection="1">
      <alignment horizontal="left" vertical="center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32" fillId="0" borderId="0" xfId="0" applyFont="1">
      <alignment vertical="center"/>
    </xf>
    <xf numFmtId="38" fontId="28" fillId="0" borderId="9" xfId="3" applyFont="1" applyBorder="1" applyAlignment="1" applyProtection="1">
      <alignment horizontal="center" vertical="center"/>
      <protection locked="0"/>
    </xf>
    <xf numFmtId="0" fontId="6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7" xfId="1" applyNumberFormat="1" applyFont="1" applyBorder="1" applyAlignment="1" applyProtection="1">
      <alignment vertical="center" wrapText="1"/>
      <protection locked="0"/>
    </xf>
    <xf numFmtId="0" fontId="11" fillId="0" borderId="0" xfId="2" applyFont="1" applyBorder="1" applyAlignment="1" applyProtection="1">
      <alignment horizontal="left" vertical="top"/>
      <protection locked="0"/>
    </xf>
    <xf numFmtId="5" fontId="11" fillId="0" borderId="0" xfId="1" applyNumberFormat="1" applyFont="1" applyBorder="1" applyAlignment="1" applyProtection="1">
      <alignment horizontal="right" vertical="top"/>
      <protection locked="0"/>
    </xf>
    <xf numFmtId="0" fontId="11" fillId="0" borderId="15" xfId="2" applyFont="1" applyBorder="1" applyAlignment="1" applyProtection="1">
      <alignment horizontal="left" vertical="top"/>
      <protection locked="0"/>
    </xf>
    <xf numFmtId="0" fontId="34" fillId="0" borderId="7" xfId="2" applyFont="1" applyBorder="1" applyAlignment="1" applyProtection="1">
      <alignment horizontal="left" vertical="top"/>
      <protection locked="0"/>
    </xf>
    <xf numFmtId="0" fontId="30" fillId="7" borderId="18" xfId="2" applyFont="1" applyFill="1" applyBorder="1" applyAlignment="1" applyProtection="1">
      <alignment horizontal="left" vertical="top"/>
      <protection locked="0"/>
    </xf>
    <xf numFmtId="0" fontId="33" fillId="7" borderId="19" xfId="2" applyFont="1" applyFill="1" applyBorder="1" applyAlignment="1" applyProtection="1">
      <alignment horizontal="right"/>
      <protection locked="0"/>
    </xf>
    <xf numFmtId="0" fontId="33" fillId="6" borderId="19" xfId="2" applyFont="1" applyFill="1" applyBorder="1" applyAlignment="1" applyProtection="1">
      <protection locked="0"/>
    </xf>
    <xf numFmtId="0" fontId="33" fillId="6" borderId="17" xfId="2" applyFont="1" applyFill="1" applyBorder="1" applyAlignment="1" applyProtection="1">
      <protection locked="0"/>
    </xf>
    <xf numFmtId="0" fontId="13" fillId="6" borderId="18" xfId="2" applyFont="1" applyFill="1" applyBorder="1" applyAlignment="1" applyProtection="1">
      <alignment vertical="top"/>
      <protection locked="0"/>
    </xf>
    <xf numFmtId="0" fontId="33" fillId="6" borderId="17" xfId="2" applyFont="1" applyFill="1" applyBorder="1" applyAlignment="1" applyProtection="1">
      <alignment horizontal="left" vertical="top"/>
      <protection locked="0"/>
    </xf>
    <xf numFmtId="0" fontId="33" fillId="7" borderId="17" xfId="2" applyFont="1" applyFill="1" applyBorder="1" applyAlignment="1" applyProtection="1">
      <alignment horizontal="left" vertical="top"/>
      <protection locked="0"/>
    </xf>
    <xf numFmtId="0" fontId="33" fillId="7" borderId="17" xfId="2" applyFont="1" applyFill="1" applyBorder="1" applyAlignment="1" applyProtection="1">
      <alignment horizontal="right" vertical="top"/>
      <protection locked="0"/>
    </xf>
    <xf numFmtId="5" fontId="35" fillId="0" borderId="0" xfId="1" applyNumberFormat="1" applyFont="1" applyAlignment="1" applyProtection="1">
      <alignment horizontal="right" vertical="center" wrapText="1"/>
      <protection locked="0"/>
    </xf>
    <xf numFmtId="0" fontId="13" fillId="6" borderId="17" xfId="2" applyFont="1" applyFill="1" applyBorder="1" applyAlignment="1" applyProtection="1">
      <alignment vertical="top"/>
      <protection locked="0"/>
    </xf>
    <xf numFmtId="0" fontId="11" fillId="0" borderId="20" xfId="2" applyFont="1" applyBorder="1" applyAlignment="1" applyProtection="1">
      <alignment horizontal="left" vertical="top"/>
      <protection locked="0"/>
    </xf>
    <xf numFmtId="0" fontId="11" fillId="0" borderId="21" xfId="2" applyFont="1" applyBorder="1" applyAlignment="1" applyProtection="1">
      <alignment horizontal="left" vertical="top"/>
      <protection locked="0"/>
    </xf>
    <xf numFmtId="0" fontId="22" fillId="0" borderId="7" xfId="2" applyFont="1" applyBorder="1" applyAlignment="1" applyProtection="1">
      <alignment horizontal="center" vertical="center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16" fillId="0" borderId="12" xfId="2" applyFont="1" applyBorder="1" applyAlignment="1" applyProtection="1">
      <alignment horizontal="left" vertical="center" wrapText="1"/>
      <protection locked="0"/>
    </xf>
    <xf numFmtId="0" fontId="16" fillId="0" borderId="11" xfId="2" applyFont="1" applyBorder="1" applyAlignment="1" applyProtection="1">
      <alignment horizontal="left" vertical="center" wrapText="1"/>
      <protection locked="0"/>
    </xf>
    <xf numFmtId="0" fontId="16" fillId="0" borderId="10" xfId="2" applyFont="1" applyBorder="1" applyAlignment="1" applyProtection="1">
      <alignment horizontal="left" vertical="center" wrapText="1"/>
      <protection locked="0"/>
    </xf>
    <xf numFmtId="0" fontId="5" fillId="0" borderId="13" xfId="2" applyFont="1" applyBorder="1" applyAlignment="1" applyProtection="1">
      <alignment horizontal="left" vertical="top" wrapText="1"/>
      <protection locked="0"/>
    </xf>
    <xf numFmtId="5" fontId="7" fillId="0" borderId="16" xfId="1" applyNumberFormat="1" applyFont="1" applyBorder="1" applyAlignment="1" applyProtection="1">
      <alignment horizontal="left" vertical="center" wrapText="1"/>
      <protection locked="0"/>
    </xf>
    <xf numFmtId="5" fontId="7" fillId="0" borderId="9" xfId="1" applyNumberFormat="1" applyFont="1" applyBorder="1" applyAlignment="1" applyProtection="1">
      <alignment horizontal="left" vertical="center" wrapText="1"/>
      <protection locked="0"/>
    </xf>
    <xf numFmtId="0" fontId="17" fillId="4" borderId="11" xfId="2" applyFont="1" applyFill="1" applyBorder="1" applyAlignment="1" applyProtection="1">
      <alignment horizontal="left" vertical="center" wrapText="1"/>
      <protection locked="0"/>
    </xf>
    <xf numFmtId="0" fontId="5" fillId="0" borderId="12" xfId="2" applyFont="1" applyBorder="1" applyAlignment="1" applyProtection="1">
      <alignment horizontal="center" vertical="top"/>
      <protection locked="0"/>
    </xf>
    <xf numFmtId="0" fontId="5" fillId="0" borderId="11" xfId="2" applyFont="1" applyBorder="1" applyAlignment="1" applyProtection="1">
      <alignment horizontal="center" vertical="top"/>
      <protection locked="0"/>
    </xf>
    <xf numFmtId="0" fontId="5" fillId="0" borderId="10" xfId="2" applyFont="1" applyBorder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14" fillId="4" borderId="11" xfId="2" applyFont="1" applyFill="1" applyBorder="1" applyAlignment="1" applyProtection="1">
      <alignment horizontal="left" vertical="center"/>
      <protection locked="0"/>
    </xf>
    <xf numFmtId="0" fontId="14" fillId="4" borderId="10" xfId="2" applyFont="1" applyFill="1" applyBorder="1" applyAlignment="1" applyProtection="1">
      <alignment horizontal="left" vertical="center"/>
      <protection locked="0"/>
    </xf>
  </cellXfs>
  <cellStyles count="4">
    <cellStyle name="桁区切り" xfId="3" builtinId="6"/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48"/>
  <sheetViews>
    <sheetView showGridLines="0" showZeros="0" tabSelected="1" zoomScale="40" zoomScaleNormal="40" workbookViewId="0"/>
  </sheetViews>
  <sheetFormatPr defaultColWidth="13" defaultRowHeight="48.75" customHeight="1" outlineLevelCol="1"/>
  <cols>
    <col min="1" max="1" width="2" style="1" customWidth="1"/>
    <col min="2" max="2" width="8.59765625" style="1" customWidth="1"/>
    <col min="3" max="3" width="4.59765625" style="1" customWidth="1"/>
    <col min="4" max="4" width="41.59765625" style="1" customWidth="1"/>
    <col min="5" max="5" width="27.3984375" style="1" bestFit="1" customWidth="1"/>
    <col min="6" max="6" width="41.59765625" style="1" customWidth="1"/>
    <col min="7" max="7" width="21.5" style="77" bestFit="1" customWidth="1"/>
    <col min="8" max="8" width="10" style="1" bestFit="1" customWidth="1"/>
    <col min="9" max="9" width="19.09765625" style="1" customWidth="1"/>
    <col min="10" max="10" width="21" style="22" customWidth="1"/>
    <col min="11" max="11" width="17" style="1" customWidth="1"/>
    <col min="12" max="12" width="21.09765625" style="1" customWidth="1"/>
    <col min="13" max="13" width="41" style="22" customWidth="1"/>
    <col min="14" max="14" width="19.09765625" style="1" customWidth="1"/>
    <col min="15" max="15" width="3.59765625" style="1" customWidth="1"/>
    <col min="16" max="16" width="2.5" style="1" customWidth="1"/>
    <col min="17" max="20" width="15.69921875" style="35" hidden="1" customWidth="1" outlineLevel="1"/>
    <col min="21" max="21" width="13" style="1" collapsed="1"/>
    <col min="22" max="16384" width="13" style="1"/>
  </cols>
  <sheetData>
    <row r="1" spans="2:20" ht="44.1" customHeight="1" thickBot="1">
      <c r="B1" s="151" t="s">
        <v>24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2:20" ht="19.2">
      <c r="B2" s="2"/>
      <c r="C2" s="3"/>
      <c r="D2" s="3"/>
      <c r="E2" s="3"/>
      <c r="F2" s="3"/>
      <c r="G2" s="4"/>
      <c r="H2" s="3"/>
      <c r="I2" s="3"/>
      <c r="J2" s="5"/>
      <c r="K2" s="3"/>
      <c r="L2" s="3"/>
      <c r="M2" s="5"/>
      <c r="N2" s="5"/>
      <c r="O2" s="6"/>
    </row>
    <row r="3" spans="2:20" ht="60" customHeight="1">
      <c r="B3" s="7"/>
      <c r="D3" s="8" t="s">
        <v>7</v>
      </c>
      <c r="E3" s="155"/>
      <c r="F3" s="156"/>
      <c r="G3" s="156"/>
      <c r="H3" s="157"/>
      <c r="I3" s="147" t="s">
        <v>216</v>
      </c>
      <c r="J3" s="159"/>
      <c r="K3" s="160"/>
      <c r="L3" s="160"/>
      <c r="M3" s="10" t="s">
        <v>8</v>
      </c>
      <c r="N3" s="11"/>
      <c r="O3" s="12"/>
    </row>
    <row r="4" spans="2:20" ht="60" customHeight="1">
      <c r="B4" s="13"/>
      <c r="D4" s="8" t="s">
        <v>35</v>
      </c>
      <c r="E4" s="155"/>
      <c r="F4" s="156"/>
      <c r="G4" s="156"/>
      <c r="H4" s="157"/>
      <c r="I4" s="9"/>
      <c r="J4" s="134"/>
      <c r="K4" s="147" t="s">
        <v>222</v>
      </c>
      <c r="L4" s="133"/>
      <c r="M4" s="14" t="s">
        <v>25</v>
      </c>
      <c r="N4" s="15" t="s">
        <v>26</v>
      </c>
      <c r="O4" s="12"/>
    </row>
    <row r="5" spans="2:20" ht="15" customHeight="1" thickBot="1">
      <c r="B5" s="16"/>
      <c r="C5" s="17"/>
      <c r="D5" s="17"/>
      <c r="E5" s="17"/>
      <c r="F5" s="17"/>
      <c r="G5" s="18"/>
      <c r="H5" s="17"/>
      <c r="I5" s="17"/>
      <c r="J5" s="19"/>
      <c r="K5" s="17"/>
      <c r="L5" s="138"/>
      <c r="M5" s="19"/>
      <c r="N5" s="17"/>
      <c r="O5" s="20"/>
    </row>
    <row r="6" spans="2:20" ht="15" customHeight="1" thickBot="1">
      <c r="G6" s="21"/>
      <c r="M6" s="23"/>
    </row>
    <row r="7" spans="2:20" ht="36" customHeight="1">
      <c r="B7" s="24" t="s">
        <v>29</v>
      </c>
      <c r="C7" s="25"/>
      <c r="D7" s="25"/>
      <c r="E7" s="25"/>
      <c r="F7" s="25"/>
      <c r="G7" s="26"/>
      <c r="H7" s="25"/>
      <c r="I7" s="25"/>
      <c r="J7" s="27"/>
      <c r="K7" s="25"/>
      <c r="L7" s="25"/>
      <c r="M7" s="27"/>
      <c r="N7" s="25"/>
      <c r="O7" s="6"/>
      <c r="Q7" s="119" t="s">
        <v>177</v>
      </c>
      <c r="R7" s="120"/>
      <c r="T7" s="120"/>
    </row>
    <row r="8" spans="2:20" ht="48.75" customHeight="1">
      <c r="B8" s="7"/>
      <c r="C8" s="28" t="s">
        <v>6</v>
      </c>
      <c r="D8" s="29" t="s">
        <v>2</v>
      </c>
      <c r="E8" s="30" t="s">
        <v>16</v>
      </c>
      <c r="F8" s="31" t="s">
        <v>1</v>
      </c>
      <c r="G8" s="32" t="s">
        <v>19</v>
      </c>
      <c r="H8" s="162" t="s">
        <v>0</v>
      </c>
      <c r="I8" s="163"/>
      <c r="J8" s="163"/>
      <c r="K8" s="163"/>
      <c r="L8" s="163"/>
      <c r="M8" s="163"/>
      <c r="N8" s="164"/>
      <c r="O8" s="12"/>
      <c r="Q8" s="35" t="s">
        <v>173</v>
      </c>
      <c r="R8" s="120"/>
      <c r="T8" s="120"/>
    </row>
    <row r="9" spans="2:20" ht="13.5" customHeight="1">
      <c r="B9" s="33"/>
      <c r="C9" s="34"/>
      <c r="D9" s="35"/>
      <c r="E9" s="35"/>
      <c r="F9" s="35"/>
      <c r="G9" s="36"/>
      <c r="H9" s="35"/>
      <c r="I9" s="35"/>
      <c r="J9" s="37"/>
      <c r="K9" s="35"/>
      <c r="L9" s="35"/>
      <c r="M9" s="37"/>
      <c r="N9" s="35"/>
      <c r="O9" s="12"/>
      <c r="R9" s="120"/>
      <c r="T9" s="120"/>
    </row>
    <row r="10" spans="2:20" ht="64.349999999999994" customHeight="1">
      <c r="B10" s="38"/>
      <c r="C10" s="39">
        <v>1</v>
      </c>
      <c r="D10" s="40"/>
      <c r="E10" s="41"/>
      <c r="F10" s="41"/>
      <c r="G10" s="42"/>
      <c r="H10" s="152"/>
      <c r="I10" s="153"/>
      <c r="J10" s="153"/>
      <c r="K10" s="153"/>
      <c r="L10" s="153"/>
      <c r="M10" s="153"/>
      <c r="N10" s="154"/>
      <c r="O10" s="12"/>
      <c r="Q10" s="44" t="s">
        <v>167</v>
      </c>
      <c r="R10" s="123">
        <f>SUMIF($E$10:$E$19,Q10,$G$10:$G$19)</f>
        <v>0</v>
      </c>
      <c r="S10" s="44" t="s">
        <v>168</v>
      </c>
      <c r="T10" s="124">
        <f>SUMIF($E$10:$E$19,S10,$G$10:$G$19)</f>
        <v>0</v>
      </c>
    </row>
    <row r="11" spans="2:20" ht="64.349999999999994" customHeight="1">
      <c r="B11" s="7"/>
      <c r="C11" s="39">
        <v>2</v>
      </c>
      <c r="D11" s="40"/>
      <c r="E11" s="41"/>
      <c r="F11" s="41"/>
      <c r="G11" s="42"/>
      <c r="H11" s="152"/>
      <c r="I11" s="153"/>
      <c r="J11" s="153"/>
      <c r="K11" s="153"/>
      <c r="L11" s="153"/>
      <c r="M11" s="153"/>
      <c r="N11" s="154"/>
      <c r="O11" s="12"/>
      <c r="Q11" s="44" t="s">
        <v>169</v>
      </c>
      <c r="R11" s="123">
        <f>SUMIF($E$10:$E$19,Q11,$G$10:$G$19)</f>
        <v>0</v>
      </c>
      <c r="S11" s="44" t="s">
        <v>170</v>
      </c>
      <c r="T11" s="124">
        <f>SUMIF($E$10:$E$19,S11,$G$10:$G$19)</f>
        <v>0</v>
      </c>
    </row>
    <row r="12" spans="2:20" ht="64.349999999999994" customHeight="1">
      <c r="B12" s="7" t="s">
        <v>166</v>
      </c>
      <c r="C12" s="39">
        <v>3</v>
      </c>
      <c r="D12" s="40"/>
      <c r="E12" s="41"/>
      <c r="F12" s="41"/>
      <c r="G12" s="42"/>
      <c r="H12" s="152"/>
      <c r="I12" s="153"/>
      <c r="J12" s="153"/>
      <c r="K12" s="153"/>
      <c r="L12" s="153"/>
      <c r="M12" s="153"/>
      <c r="N12" s="154"/>
      <c r="O12" s="12"/>
      <c r="Q12" s="44" t="s">
        <v>171</v>
      </c>
      <c r="R12" s="123">
        <f>SUMIF($E$10:$E$19,Q12,$G$10:$G$19)</f>
        <v>0</v>
      </c>
      <c r="S12" s="44" t="s">
        <v>172</v>
      </c>
      <c r="T12" s="124">
        <f>SUMIF($E$10:$E$19,S12,$G$10:$G$19)</f>
        <v>0</v>
      </c>
    </row>
    <row r="13" spans="2:20" ht="64.349999999999994" customHeight="1">
      <c r="B13" s="7"/>
      <c r="C13" s="39">
        <v>4</v>
      </c>
      <c r="D13" s="40"/>
      <c r="E13" s="41"/>
      <c r="F13" s="41"/>
      <c r="G13" s="42"/>
      <c r="H13" s="152"/>
      <c r="I13" s="153"/>
      <c r="J13" s="153"/>
      <c r="K13" s="153"/>
      <c r="L13" s="153"/>
      <c r="M13" s="153"/>
      <c r="N13" s="154"/>
      <c r="O13" s="12"/>
      <c r="Q13" s="35" t="s">
        <v>179</v>
      </c>
      <c r="R13" s="120"/>
      <c r="T13" s="120"/>
    </row>
    <row r="14" spans="2:20" ht="64.349999999999994" customHeight="1">
      <c r="B14" s="7"/>
      <c r="C14" s="39">
        <v>5</v>
      </c>
      <c r="D14" s="40"/>
      <c r="E14" s="41"/>
      <c r="F14" s="41"/>
      <c r="G14" s="42"/>
      <c r="H14" s="152"/>
      <c r="I14" s="153"/>
      <c r="J14" s="153"/>
      <c r="K14" s="153"/>
      <c r="L14" s="153"/>
      <c r="M14" s="153"/>
      <c r="N14" s="154"/>
      <c r="O14" s="12"/>
      <c r="R14" s="44" t="s">
        <v>181</v>
      </c>
      <c r="S14" s="44" t="s">
        <v>180</v>
      </c>
      <c r="T14" s="120"/>
    </row>
    <row r="15" spans="2:20" ht="64.349999999999994" customHeight="1">
      <c r="B15" s="7"/>
      <c r="C15" s="39">
        <v>6</v>
      </c>
      <c r="D15" s="40"/>
      <c r="E15" s="41"/>
      <c r="F15" s="41"/>
      <c r="G15" s="42"/>
      <c r="H15" s="152"/>
      <c r="I15" s="153"/>
      <c r="J15" s="153"/>
      <c r="K15" s="153"/>
      <c r="L15" s="153"/>
      <c r="M15" s="153"/>
      <c r="N15" s="154"/>
      <c r="O15" s="12"/>
      <c r="Q15" s="44" t="s">
        <v>174</v>
      </c>
      <c r="R15" s="124">
        <f>SUM(R10,T10,R11,T11)</f>
        <v>0</v>
      </c>
      <c r="S15" s="125" t="str">
        <f>IF($L$3=0,"",ROUNDDOWN(R15/$L$3,0))</f>
        <v/>
      </c>
      <c r="T15" s="120"/>
    </row>
    <row r="16" spans="2:20" ht="64.349999999999994" customHeight="1">
      <c r="B16" s="7"/>
      <c r="C16" s="39">
        <v>7</v>
      </c>
      <c r="D16" s="40"/>
      <c r="E16" s="41"/>
      <c r="F16" s="41"/>
      <c r="G16" s="42"/>
      <c r="H16" s="152"/>
      <c r="I16" s="153"/>
      <c r="J16" s="153"/>
      <c r="K16" s="153"/>
      <c r="L16" s="153"/>
      <c r="M16" s="153"/>
      <c r="N16" s="154"/>
      <c r="O16" s="12"/>
      <c r="Q16" s="44" t="s">
        <v>175</v>
      </c>
      <c r="R16" s="124">
        <f>R12</f>
        <v>0</v>
      </c>
      <c r="S16" s="125" t="str">
        <f>IF($L$3=0,"",ROUNDDOWN(R16/$L$3,0))</f>
        <v/>
      </c>
      <c r="T16" s="120"/>
    </row>
    <row r="17" spans="2:20" ht="64.349999999999994" customHeight="1">
      <c r="B17" s="7"/>
      <c r="C17" s="39">
        <v>8</v>
      </c>
      <c r="D17" s="40"/>
      <c r="E17" s="41"/>
      <c r="F17" s="41"/>
      <c r="G17" s="42"/>
      <c r="H17" s="152"/>
      <c r="I17" s="153"/>
      <c r="J17" s="153"/>
      <c r="K17" s="153"/>
      <c r="L17" s="153"/>
      <c r="M17" s="153"/>
      <c r="N17" s="154"/>
      <c r="O17" s="12"/>
      <c r="Q17" s="44" t="s">
        <v>176</v>
      </c>
      <c r="R17" s="124">
        <f>T12</f>
        <v>0</v>
      </c>
      <c r="S17" s="125" t="str">
        <f>IF($L$3=0,"",ROUNDDOWN(R17/$L$3,0))</f>
        <v/>
      </c>
      <c r="T17" s="120"/>
    </row>
    <row r="18" spans="2:20" ht="64.349999999999994" customHeight="1">
      <c r="B18" s="7"/>
      <c r="C18" s="39">
        <v>9</v>
      </c>
      <c r="D18" s="40"/>
      <c r="E18" s="41"/>
      <c r="F18" s="41"/>
      <c r="G18" s="42"/>
      <c r="H18" s="152"/>
      <c r="I18" s="153"/>
      <c r="J18" s="153"/>
      <c r="K18" s="153"/>
      <c r="L18" s="153"/>
      <c r="M18" s="153"/>
      <c r="N18" s="154"/>
      <c r="O18" s="12"/>
    </row>
    <row r="19" spans="2:20" ht="64.349999999999994" customHeight="1">
      <c r="B19" s="7"/>
      <c r="C19" s="39">
        <v>10</v>
      </c>
      <c r="D19" s="40"/>
      <c r="E19" s="41"/>
      <c r="F19" s="41"/>
      <c r="G19" s="42"/>
      <c r="H19" s="152"/>
      <c r="I19" s="153"/>
      <c r="J19" s="153"/>
      <c r="K19" s="153"/>
      <c r="L19" s="153"/>
      <c r="M19" s="153"/>
      <c r="N19" s="154"/>
      <c r="O19" s="12"/>
    </row>
    <row r="20" spans="2:20" ht="36" customHeight="1">
      <c r="B20" s="43" t="s">
        <v>27</v>
      </c>
      <c r="C20" s="34"/>
      <c r="D20" s="44"/>
      <c r="E20" s="44"/>
      <c r="F20" s="35"/>
      <c r="G20" s="36"/>
      <c r="H20" s="158"/>
      <c r="I20" s="158"/>
      <c r="J20" s="158"/>
      <c r="K20" s="158"/>
      <c r="L20" s="158"/>
      <c r="M20" s="158"/>
      <c r="N20" s="158"/>
      <c r="O20" s="12"/>
    </row>
    <row r="21" spans="2:20" ht="64.349999999999994" customHeight="1">
      <c r="B21" s="38"/>
      <c r="C21" s="39">
        <v>1</v>
      </c>
      <c r="D21" s="40"/>
      <c r="E21" s="41"/>
      <c r="F21" s="41"/>
      <c r="G21" s="42"/>
      <c r="H21" s="152"/>
      <c r="I21" s="153"/>
      <c r="J21" s="153"/>
      <c r="K21" s="153"/>
      <c r="L21" s="153"/>
      <c r="M21" s="153"/>
      <c r="N21" s="154"/>
      <c r="O21" s="12"/>
    </row>
    <row r="22" spans="2:20" ht="64.349999999999994" customHeight="1">
      <c r="B22" s="7"/>
      <c r="C22" s="39">
        <v>2</v>
      </c>
      <c r="D22" s="40"/>
      <c r="E22" s="41"/>
      <c r="F22" s="40"/>
      <c r="G22" s="42"/>
      <c r="H22" s="152"/>
      <c r="I22" s="153"/>
      <c r="J22" s="153"/>
      <c r="K22" s="153"/>
      <c r="L22" s="153"/>
      <c r="M22" s="153"/>
      <c r="N22" s="154"/>
      <c r="O22" s="12"/>
    </row>
    <row r="23" spans="2:20" ht="64.349999999999994" customHeight="1">
      <c r="B23" s="7"/>
      <c r="C23" s="39">
        <v>3</v>
      </c>
      <c r="D23" s="40"/>
      <c r="E23" s="41"/>
      <c r="F23" s="40"/>
      <c r="G23" s="42"/>
      <c r="H23" s="152"/>
      <c r="I23" s="153"/>
      <c r="J23" s="153"/>
      <c r="K23" s="153"/>
      <c r="L23" s="153"/>
      <c r="M23" s="153"/>
      <c r="N23" s="154"/>
      <c r="O23" s="12"/>
    </row>
    <row r="24" spans="2:20" ht="64.349999999999994" customHeight="1">
      <c r="B24" s="7"/>
      <c r="C24" s="39">
        <v>4</v>
      </c>
      <c r="D24" s="40"/>
      <c r="E24" s="41"/>
      <c r="F24" s="40"/>
      <c r="G24" s="42"/>
      <c r="H24" s="152"/>
      <c r="I24" s="153"/>
      <c r="J24" s="153"/>
      <c r="K24" s="153"/>
      <c r="L24" s="153"/>
      <c r="M24" s="153"/>
      <c r="N24" s="154"/>
      <c r="O24" s="12"/>
    </row>
    <row r="25" spans="2:20" ht="64.349999999999994" customHeight="1">
      <c r="B25" s="7"/>
      <c r="C25" s="39">
        <v>5</v>
      </c>
      <c r="D25" s="40"/>
      <c r="E25" s="41"/>
      <c r="F25" s="40"/>
      <c r="G25" s="42"/>
      <c r="H25" s="152"/>
      <c r="I25" s="153"/>
      <c r="J25" s="153"/>
      <c r="K25" s="153"/>
      <c r="L25" s="153"/>
      <c r="M25" s="153"/>
      <c r="N25" s="154"/>
      <c r="O25" s="12"/>
      <c r="Q25" s="45"/>
      <c r="R25" s="45"/>
    </row>
    <row r="26" spans="2:20" ht="15" customHeight="1">
      <c r="B26" s="7"/>
      <c r="C26" s="35"/>
      <c r="D26" s="44"/>
      <c r="E26" s="44"/>
      <c r="F26" s="35"/>
      <c r="G26" s="36"/>
      <c r="H26" s="35"/>
      <c r="I26" s="35"/>
      <c r="J26" s="37"/>
      <c r="K26" s="35"/>
      <c r="L26" s="35"/>
      <c r="M26" s="37"/>
      <c r="N26" s="35"/>
      <c r="O26" s="12"/>
    </row>
    <row r="27" spans="2:20" s="50" customFormat="1" ht="48.75" customHeight="1">
      <c r="B27" s="47"/>
      <c r="C27" s="45"/>
      <c r="D27" s="48"/>
      <c r="E27" s="48"/>
      <c r="F27" s="49" t="s">
        <v>10</v>
      </c>
      <c r="G27" s="98">
        <f>SUM(G10:G25)</f>
        <v>0</v>
      </c>
      <c r="H27" s="45"/>
      <c r="I27" s="45"/>
      <c r="J27" s="45" t="s">
        <v>30</v>
      </c>
      <c r="M27" s="98">
        <f>SUM(G10:G19)</f>
        <v>0</v>
      </c>
      <c r="N27" s="45"/>
      <c r="O27" s="51"/>
      <c r="Q27" s="45"/>
      <c r="R27" s="121"/>
      <c r="S27" s="45"/>
      <c r="T27" s="45"/>
    </row>
    <row r="28" spans="2:20" ht="15" customHeight="1" thickBot="1">
      <c r="B28" s="53"/>
      <c r="C28" s="54"/>
      <c r="D28" s="55"/>
      <c r="E28" s="55"/>
      <c r="F28" s="54"/>
      <c r="G28" s="56"/>
      <c r="H28" s="54"/>
      <c r="I28" s="54"/>
      <c r="J28" s="57"/>
      <c r="K28" s="54"/>
      <c r="L28" s="54"/>
      <c r="M28" s="57"/>
      <c r="N28" s="54"/>
      <c r="O28" s="20"/>
    </row>
    <row r="29" spans="2:20" ht="15" customHeight="1" thickBot="1">
      <c r="B29" s="35"/>
      <c r="C29" s="35"/>
      <c r="D29" s="44"/>
      <c r="E29" s="44"/>
      <c r="F29" s="35"/>
      <c r="G29" s="36"/>
      <c r="H29" s="35"/>
      <c r="I29" s="35"/>
      <c r="J29" s="37"/>
      <c r="K29" s="35"/>
      <c r="L29" s="35"/>
      <c r="M29" s="37"/>
      <c r="N29" s="35"/>
    </row>
    <row r="30" spans="2:20" ht="32.25" customHeight="1">
      <c r="B30" s="24" t="s">
        <v>28</v>
      </c>
      <c r="C30" s="25"/>
      <c r="D30" s="58"/>
      <c r="E30" s="58"/>
      <c r="F30" s="25"/>
      <c r="G30" s="26"/>
      <c r="H30" s="25"/>
      <c r="I30" s="25"/>
      <c r="J30" s="27"/>
      <c r="K30" s="25"/>
      <c r="L30" s="25"/>
      <c r="M30" s="27"/>
      <c r="N30" s="25"/>
      <c r="O30" s="6"/>
    </row>
    <row r="31" spans="2:20" ht="48.75" customHeight="1">
      <c r="B31" s="7"/>
      <c r="C31" s="28" t="s">
        <v>6</v>
      </c>
      <c r="D31" s="59" t="s">
        <v>18</v>
      </c>
      <c r="E31" s="30" t="s">
        <v>17</v>
      </c>
      <c r="F31" s="31" t="s">
        <v>3</v>
      </c>
      <c r="G31" s="32" t="s">
        <v>4</v>
      </c>
      <c r="H31" s="162" t="s">
        <v>0</v>
      </c>
      <c r="I31" s="163"/>
      <c r="J31" s="163"/>
      <c r="K31" s="163"/>
      <c r="L31" s="163"/>
      <c r="M31" s="163"/>
      <c r="N31" s="164"/>
      <c r="O31" s="12"/>
    </row>
    <row r="32" spans="2:20" ht="15" customHeight="1">
      <c r="B32" s="7"/>
      <c r="C32" s="35"/>
      <c r="D32" s="44"/>
      <c r="E32" s="44"/>
      <c r="F32" s="35"/>
      <c r="G32" s="36"/>
      <c r="H32" s="35"/>
      <c r="I32" s="35"/>
      <c r="J32" s="37"/>
      <c r="K32" s="35"/>
      <c r="L32" s="35"/>
      <c r="M32" s="37"/>
      <c r="N32" s="35"/>
      <c r="O32" s="12"/>
    </row>
    <row r="33" spans="2:20" ht="64.349999999999994" customHeight="1">
      <c r="B33" s="7"/>
      <c r="C33" s="39">
        <v>1</v>
      </c>
      <c r="D33" s="41"/>
      <c r="E33" s="60"/>
      <c r="F33" s="41"/>
      <c r="G33" s="42"/>
      <c r="H33" s="152"/>
      <c r="I33" s="153"/>
      <c r="J33" s="153"/>
      <c r="K33" s="153"/>
      <c r="L33" s="153"/>
      <c r="M33" s="153"/>
      <c r="N33" s="154"/>
      <c r="O33" s="12"/>
    </row>
    <row r="34" spans="2:20" ht="64.349999999999994" customHeight="1">
      <c r="B34" s="7"/>
      <c r="C34" s="39">
        <v>2</v>
      </c>
      <c r="D34" s="41"/>
      <c r="E34" s="60"/>
      <c r="F34" s="41"/>
      <c r="G34" s="42"/>
      <c r="H34" s="152"/>
      <c r="I34" s="153"/>
      <c r="J34" s="153"/>
      <c r="K34" s="153"/>
      <c r="L34" s="153"/>
      <c r="M34" s="153"/>
      <c r="N34" s="154"/>
      <c r="O34" s="12"/>
    </row>
    <row r="35" spans="2:20" ht="64.349999999999994" customHeight="1">
      <c r="B35" s="7"/>
      <c r="C35" s="39">
        <v>3</v>
      </c>
      <c r="D35" s="41"/>
      <c r="E35" s="60"/>
      <c r="F35" s="39"/>
      <c r="G35" s="42"/>
      <c r="H35" s="152"/>
      <c r="I35" s="153"/>
      <c r="J35" s="153"/>
      <c r="K35" s="153"/>
      <c r="L35" s="153"/>
      <c r="M35" s="153"/>
      <c r="N35" s="154"/>
      <c r="O35" s="12"/>
    </row>
    <row r="36" spans="2:20" ht="64.349999999999994" customHeight="1">
      <c r="B36" s="7"/>
      <c r="C36" s="39">
        <v>4</v>
      </c>
      <c r="D36" s="41"/>
      <c r="E36" s="60"/>
      <c r="F36" s="39"/>
      <c r="G36" s="42"/>
      <c r="H36" s="152"/>
      <c r="I36" s="153"/>
      <c r="J36" s="153"/>
      <c r="K36" s="153"/>
      <c r="L36" s="153"/>
      <c r="M36" s="153"/>
      <c r="N36" s="154"/>
      <c r="O36" s="12"/>
    </row>
    <row r="37" spans="2:20" ht="64.349999999999994" customHeight="1">
      <c r="B37" s="7"/>
      <c r="C37" s="39">
        <v>5</v>
      </c>
      <c r="D37" s="41"/>
      <c r="E37" s="60"/>
      <c r="F37" s="39"/>
      <c r="G37" s="42"/>
      <c r="H37" s="152"/>
      <c r="I37" s="153"/>
      <c r="J37" s="153"/>
      <c r="K37" s="153"/>
      <c r="L37" s="153"/>
      <c r="M37" s="153"/>
      <c r="N37" s="154"/>
      <c r="O37" s="12"/>
    </row>
    <row r="38" spans="2:20" ht="15" customHeight="1">
      <c r="B38" s="7"/>
      <c r="C38" s="35"/>
      <c r="D38" s="35"/>
      <c r="E38" s="61"/>
      <c r="F38" s="35"/>
      <c r="G38" s="36"/>
      <c r="H38" s="35"/>
      <c r="I38" s="35"/>
      <c r="J38" s="37"/>
      <c r="K38" s="35"/>
      <c r="L38" s="35"/>
      <c r="M38" s="37"/>
      <c r="N38" s="35"/>
      <c r="O38" s="12"/>
    </row>
    <row r="39" spans="2:20" s="50" customFormat="1" ht="48.75" customHeight="1">
      <c r="B39" s="47"/>
      <c r="C39" s="45"/>
      <c r="D39" s="45"/>
      <c r="E39" s="45"/>
      <c r="F39" s="49" t="s">
        <v>5</v>
      </c>
      <c r="G39" s="98">
        <f>SUM(G33:G37)</f>
        <v>0</v>
      </c>
      <c r="H39" s="45"/>
      <c r="I39" s="45"/>
      <c r="J39" s="45"/>
      <c r="K39" s="45"/>
      <c r="L39" s="45"/>
      <c r="M39" s="45"/>
      <c r="N39" s="45"/>
      <c r="O39" s="51"/>
      <c r="Q39" s="45"/>
      <c r="R39" s="45"/>
      <c r="S39" s="45"/>
      <c r="T39" s="45"/>
    </row>
    <row r="40" spans="2:20" ht="15" customHeight="1" thickBot="1">
      <c r="B40" s="53"/>
      <c r="C40" s="54"/>
      <c r="D40" s="54"/>
      <c r="E40" s="54"/>
      <c r="F40" s="54"/>
      <c r="G40" s="56"/>
      <c r="H40" s="54"/>
      <c r="I40" s="54"/>
      <c r="J40" s="57"/>
      <c r="K40" s="62"/>
      <c r="L40" s="62"/>
      <c r="M40" s="57"/>
      <c r="N40" s="54"/>
      <c r="O40" s="20"/>
    </row>
    <row r="41" spans="2:20" ht="15" customHeight="1" thickBot="1">
      <c r="G41" s="21"/>
      <c r="K41" s="63"/>
      <c r="L41" s="63"/>
      <c r="M41" s="64" t="s">
        <v>15</v>
      </c>
    </row>
    <row r="42" spans="2:20" ht="15" customHeight="1">
      <c r="B42" s="2"/>
      <c r="C42" s="3"/>
      <c r="D42" s="3"/>
      <c r="E42" s="3"/>
      <c r="F42" s="3"/>
      <c r="G42" s="65"/>
      <c r="H42" s="3"/>
      <c r="I42" s="5"/>
      <c r="J42" s="66"/>
      <c r="K42" s="66"/>
      <c r="L42" s="66"/>
      <c r="M42" s="67" t="s">
        <v>34</v>
      </c>
      <c r="N42" s="3"/>
      <c r="O42" s="6"/>
    </row>
    <row r="43" spans="2:20" ht="32.25" customHeight="1">
      <c r="B43" s="13"/>
      <c r="C43" s="140"/>
      <c r="D43" s="146">
        <f>$L$4</f>
        <v>0</v>
      </c>
      <c r="E43" s="145" t="s">
        <v>217</v>
      </c>
      <c r="F43" s="139"/>
      <c r="G43" s="136"/>
      <c r="H43" s="137"/>
      <c r="I43" s="141"/>
      <c r="J43" s="142"/>
      <c r="K43" s="144" t="s">
        <v>218</v>
      </c>
      <c r="L43" s="142"/>
      <c r="M43" s="143"/>
      <c r="N43" s="135"/>
      <c r="O43" s="12"/>
    </row>
    <row r="44" spans="2:20" ht="48.75" customHeight="1">
      <c r="B44" s="13" t="s">
        <v>9</v>
      </c>
      <c r="C44" s="68" t="s">
        <v>12</v>
      </c>
      <c r="D44" s="69" t="s">
        <v>20</v>
      </c>
      <c r="E44" s="99">
        <f>G27</f>
        <v>0</v>
      </c>
      <c r="F44" s="70" t="s">
        <v>11</v>
      </c>
      <c r="G44" s="1"/>
      <c r="H44" s="71"/>
      <c r="I44" s="72" t="s">
        <v>12</v>
      </c>
      <c r="J44" s="161" t="s">
        <v>20</v>
      </c>
      <c r="K44" s="161"/>
      <c r="L44" s="101" t="str">
        <f>IF($L$4=0,"",ROUNDDOWN(E44/$L$4,0))</f>
        <v/>
      </c>
      <c r="M44" s="73" t="s">
        <v>11</v>
      </c>
      <c r="O44" s="12"/>
    </row>
    <row r="45" spans="2:20" ht="48.6" customHeight="1">
      <c r="B45" s="13"/>
      <c r="C45" s="68" t="s">
        <v>13</v>
      </c>
      <c r="D45" s="69" t="s">
        <v>36</v>
      </c>
      <c r="E45" s="99">
        <f>M27</f>
        <v>0</v>
      </c>
      <c r="F45" s="70" t="s">
        <v>11</v>
      </c>
      <c r="G45" s="1"/>
      <c r="H45" s="71"/>
      <c r="I45" s="72" t="s">
        <v>13</v>
      </c>
      <c r="J45" s="161" t="s">
        <v>31</v>
      </c>
      <c r="K45" s="161"/>
      <c r="L45" s="101" t="str">
        <f>IF($L$4=0,"",ROUNDDOWN(E45/$L$4,0))</f>
        <v/>
      </c>
      <c r="M45" s="73" t="s">
        <v>11</v>
      </c>
      <c r="O45" s="12"/>
    </row>
    <row r="46" spans="2:20" ht="48.75" customHeight="1">
      <c r="B46" s="13"/>
      <c r="C46" s="68" t="s">
        <v>14</v>
      </c>
      <c r="D46" s="69" t="s">
        <v>37</v>
      </c>
      <c r="E46" s="100">
        <f>ROUNDDOWN(E45*0.5,-3)</f>
        <v>0</v>
      </c>
      <c r="F46" s="70" t="s">
        <v>23</v>
      </c>
      <c r="G46" s="1"/>
      <c r="H46" s="71"/>
      <c r="I46" s="72" t="s">
        <v>14</v>
      </c>
      <c r="J46" s="161" t="s">
        <v>22</v>
      </c>
      <c r="K46" s="161"/>
      <c r="L46" s="102" t="str">
        <f>IFERROR(ROUNDDOWN(L45*0.5,-3),"")</f>
        <v/>
      </c>
      <c r="M46" s="73" t="s">
        <v>23</v>
      </c>
      <c r="O46" s="12"/>
    </row>
    <row r="47" spans="2:20" ht="15" customHeight="1" thickBot="1">
      <c r="B47" s="16"/>
      <c r="C47" s="17"/>
      <c r="D47" s="17"/>
      <c r="E47" s="17"/>
      <c r="F47" s="17"/>
      <c r="G47" s="18"/>
      <c r="H47" s="17"/>
      <c r="I47" s="17"/>
      <c r="J47" s="74"/>
      <c r="K47" s="75"/>
      <c r="L47" s="74"/>
      <c r="M47" s="76" t="s">
        <v>21</v>
      </c>
      <c r="N47" s="17"/>
      <c r="O47" s="20"/>
    </row>
    <row r="48" spans="2:20" ht="14.1" customHeight="1"/>
  </sheetData>
  <sheetProtection algorithmName="SHA-512" hashValue="iaaT4SSI8kh46RRTd/E8WFcBecRFLhU+tbxZrTjRC/H7ihX4e9zCKDiOUivPqYdodtQVqN147IpzrgtNV4m5Dg==" saltValue="eGKU5axUnBkEwPdviseTrw==" spinCount="100000" sheet="1" formatCells="0" formatColumns="0" formatRows="0" insertColumns="0" insertRows="0" insertHyperlinks="0" deleteColumns="0" deleteRows="0" sort="0" autoFilter="0" pivotTables="0"/>
  <mergeCells count="30">
    <mergeCell ref="J44:K44"/>
    <mergeCell ref="J45:K45"/>
    <mergeCell ref="J46:K46"/>
    <mergeCell ref="H8:N8"/>
    <mergeCell ref="H16:N16"/>
    <mergeCell ref="H17:N17"/>
    <mergeCell ref="H37:N37"/>
    <mergeCell ref="H23:N23"/>
    <mergeCell ref="H24:N24"/>
    <mergeCell ref="H33:N33"/>
    <mergeCell ref="H34:N34"/>
    <mergeCell ref="H31:N31"/>
    <mergeCell ref="H36:N36"/>
    <mergeCell ref="H35:N35"/>
    <mergeCell ref="B1:O1"/>
    <mergeCell ref="H25:N25"/>
    <mergeCell ref="H19:N19"/>
    <mergeCell ref="E3:H3"/>
    <mergeCell ref="H22:N22"/>
    <mergeCell ref="H14:N14"/>
    <mergeCell ref="H18:N18"/>
    <mergeCell ref="H10:N10"/>
    <mergeCell ref="H11:N11"/>
    <mergeCell ref="H15:N15"/>
    <mergeCell ref="H20:N20"/>
    <mergeCell ref="H12:N12"/>
    <mergeCell ref="H13:N13"/>
    <mergeCell ref="H21:N21"/>
    <mergeCell ref="E4:H4"/>
    <mergeCell ref="J3:L3"/>
  </mergeCells>
  <phoneticPr fontId="1"/>
  <dataValidations disablePrompts="1" count="1">
    <dataValidation type="list" allowBlank="1" showInputMessage="1" showErrorMessage="1" sqref="N4" xr:uid="{00000000-0002-0000-0000-000001000000}">
      <formula1>"２分の１,３分の２,３分の１"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28" fitToHeight="0" orientation="portrait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F322BF4E-7309-7445-8D94-6E659C3D481E}">
          <x14:formula1>
            <xm:f>非表示_プルダウン選択肢!$B$3:$B$8</xm:f>
          </x14:formula1>
          <xm:sqref>E10:E19</xm:sqref>
        </x14:dataValidation>
        <x14:dataValidation type="list" allowBlank="1" showInputMessage="1" showErrorMessage="1" xr:uid="{B8C38E35-36DF-C740-B80C-39E8FE1F960A}">
          <x14:formula1>
            <xm:f>非表示_プルダウン選択肢!$F$2:$F$6</xm:f>
          </x14:formula1>
          <xm:sqref>E33:E37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D5EF-482E-4EE5-B052-FA1A600846C6}">
  <sheetPr>
    <pageSetUpPr fitToPage="1"/>
  </sheetPr>
  <dimension ref="B1:M86"/>
  <sheetViews>
    <sheetView showGridLines="0" zoomScaleNormal="100" workbookViewId="0"/>
  </sheetViews>
  <sheetFormatPr defaultColWidth="8.59765625" defaultRowHeight="13.2" outlineLevelCol="1"/>
  <cols>
    <col min="1" max="1" width="2.59765625" style="79" customWidth="1"/>
    <col min="2" max="2" width="4.09765625" style="79" bestFit="1" customWidth="1"/>
    <col min="3" max="3" width="27.09765625" style="79" bestFit="1" customWidth="1"/>
    <col min="4" max="4" width="26.59765625" style="79" customWidth="1"/>
    <col min="5" max="5" width="43" style="79" customWidth="1"/>
    <col min="6" max="6" width="11.09765625" style="81" bestFit="1" customWidth="1"/>
    <col min="7" max="7" width="9" style="79" bestFit="1" customWidth="1"/>
    <col min="8" max="8" width="2.5" style="79" customWidth="1"/>
    <col min="9" max="9" width="15.69921875" style="79" hidden="1" customWidth="1" outlineLevel="1"/>
    <col min="10" max="10" width="12.69921875" style="79" hidden="1" customWidth="1" outlineLevel="1"/>
    <col min="11" max="11" width="15.69921875" style="79" hidden="1" customWidth="1" outlineLevel="1"/>
    <col min="12" max="12" width="12.69921875" style="79" hidden="1" customWidth="1" outlineLevel="1"/>
    <col min="13" max="13" width="8.59765625" style="79" collapsed="1"/>
    <col min="14" max="16384" width="8.59765625" style="79"/>
  </cols>
  <sheetData>
    <row r="1" spans="2:12" ht="14.4">
      <c r="B1" s="165" t="s">
        <v>65</v>
      </c>
      <c r="C1" s="165"/>
      <c r="D1" s="165"/>
      <c r="E1" s="165"/>
      <c r="F1" s="165"/>
      <c r="H1" s="78"/>
    </row>
    <row r="2" spans="2:12" ht="14.4">
      <c r="B2" s="79" t="s">
        <v>113</v>
      </c>
      <c r="D2" s="80"/>
      <c r="I2" s="118" t="s">
        <v>177</v>
      </c>
      <c r="J2" s="114"/>
      <c r="K2" s="1"/>
      <c r="L2" s="114"/>
    </row>
    <row r="3" spans="2:12" ht="14.4">
      <c r="B3" s="82" t="s">
        <v>45</v>
      </c>
      <c r="C3" s="82" t="s">
        <v>2</v>
      </c>
      <c r="D3" s="83" t="s">
        <v>46</v>
      </c>
      <c r="E3" s="82" t="s">
        <v>47</v>
      </c>
      <c r="F3" s="84" t="s">
        <v>19</v>
      </c>
      <c r="G3" s="84" t="s">
        <v>184</v>
      </c>
      <c r="I3" s="1" t="s">
        <v>173</v>
      </c>
      <c r="J3" s="114"/>
      <c r="K3" s="1"/>
      <c r="L3" s="114"/>
    </row>
    <row r="4" spans="2:12" ht="14.4">
      <c r="B4" s="85">
        <v>1</v>
      </c>
      <c r="C4" s="85"/>
      <c r="D4" s="86"/>
      <c r="E4" s="85"/>
      <c r="F4" s="87"/>
      <c r="G4" s="132"/>
      <c r="I4" s="1" t="s">
        <v>167</v>
      </c>
      <c r="J4" s="126">
        <f>$F$14</f>
        <v>0</v>
      </c>
      <c r="K4" s="1" t="s">
        <v>168</v>
      </c>
      <c r="L4" s="126">
        <f>$F$28</f>
        <v>0</v>
      </c>
    </row>
    <row r="5" spans="2:12" ht="14.4">
      <c r="B5" s="85">
        <v>2</v>
      </c>
      <c r="C5" s="85"/>
      <c r="D5" s="86"/>
      <c r="E5" s="85"/>
      <c r="F5" s="87"/>
      <c r="G5" s="132"/>
      <c r="I5" s="1" t="s">
        <v>169</v>
      </c>
      <c r="J5" s="126">
        <f>$F$42</f>
        <v>0</v>
      </c>
      <c r="K5" s="1" t="s">
        <v>170</v>
      </c>
      <c r="L5" s="126">
        <f>$F$56</f>
        <v>0</v>
      </c>
    </row>
    <row r="6" spans="2:12" ht="14.4">
      <c r="B6" s="85">
        <v>3</v>
      </c>
      <c r="C6" s="85"/>
      <c r="D6" s="86"/>
      <c r="E6" s="85"/>
      <c r="F6" s="87"/>
      <c r="G6" s="132"/>
      <c r="I6" s="117" t="s">
        <v>171</v>
      </c>
      <c r="J6" s="126">
        <f>$F$70</f>
        <v>0</v>
      </c>
      <c r="K6" s="1" t="s">
        <v>172</v>
      </c>
      <c r="L6" s="126">
        <f>$F$84</f>
        <v>0</v>
      </c>
    </row>
    <row r="7" spans="2:12" ht="14.4">
      <c r="B7" s="85">
        <v>4</v>
      </c>
      <c r="C7" s="88"/>
      <c r="D7" s="86"/>
      <c r="E7" s="88"/>
      <c r="F7" s="89"/>
      <c r="G7" s="132"/>
      <c r="I7" s="1" t="s">
        <v>179</v>
      </c>
      <c r="J7" s="114"/>
      <c r="K7" s="1"/>
      <c r="L7" s="114"/>
    </row>
    <row r="8" spans="2:12" ht="14.4">
      <c r="B8" s="85">
        <v>5</v>
      </c>
      <c r="C8" s="88"/>
      <c r="D8" s="86"/>
      <c r="E8" s="88"/>
      <c r="F8" s="89"/>
      <c r="G8" s="132"/>
      <c r="I8" s="1"/>
      <c r="J8" s="1" t="s">
        <v>181</v>
      </c>
      <c r="K8" s="117"/>
    </row>
    <row r="9" spans="2:12" ht="14.4">
      <c r="B9" s="85">
        <v>6</v>
      </c>
      <c r="C9" s="88"/>
      <c r="D9" s="86"/>
      <c r="E9" s="88"/>
      <c r="F9" s="89"/>
      <c r="G9" s="132"/>
      <c r="I9" s="117" t="s">
        <v>174</v>
      </c>
      <c r="J9" s="126">
        <f>SUM(J4,L4,J5,L5)</f>
        <v>0</v>
      </c>
      <c r="K9" s="122"/>
    </row>
    <row r="10" spans="2:12" ht="14.4">
      <c r="B10" s="85">
        <v>7</v>
      </c>
      <c r="C10" s="85"/>
      <c r="D10" s="86"/>
      <c r="E10" s="85"/>
      <c r="F10" s="87"/>
      <c r="G10" s="132"/>
      <c r="I10" s="117" t="s">
        <v>175</v>
      </c>
      <c r="J10" s="126">
        <f>J6</f>
        <v>0</v>
      </c>
      <c r="K10" s="122"/>
    </row>
    <row r="11" spans="2:12" ht="14.4">
      <c r="B11" s="85">
        <v>8</v>
      </c>
      <c r="C11" s="85"/>
      <c r="D11" s="86"/>
      <c r="E11" s="85"/>
      <c r="F11" s="87"/>
      <c r="G11" s="132"/>
      <c r="H11" s="90"/>
      <c r="I11" s="1" t="s">
        <v>176</v>
      </c>
      <c r="J11" s="126">
        <f>L6</f>
        <v>0</v>
      </c>
      <c r="K11" s="122"/>
    </row>
    <row r="12" spans="2:12">
      <c r="B12" s="85">
        <v>9</v>
      </c>
      <c r="C12" s="85"/>
      <c r="D12" s="86"/>
      <c r="E12" s="85"/>
      <c r="F12" s="87"/>
      <c r="G12" s="132"/>
    </row>
    <row r="13" spans="2:12">
      <c r="B13" s="85">
        <v>10</v>
      </c>
      <c r="C13" s="85"/>
      <c r="D13" s="86"/>
      <c r="E13" s="85"/>
      <c r="F13" s="87"/>
      <c r="G13" s="132"/>
    </row>
    <row r="14" spans="2:12">
      <c r="D14" s="80"/>
      <c r="E14" s="91" t="s">
        <v>63</v>
      </c>
      <c r="F14" s="94">
        <f>SUM(F4:F13)</f>
        <v>0</v>
      </c>
    </row>
    <row r="15" spans="2:12">
      <c r="D15" s="80"/>
      <c r="E15" s="92"/>
      <c r="F15" s="93"/>
    </row>
    <row r="16" spans="2:12">
      <c r="B16" s="79" t="s">
        <v>114</v>
      </c>
      <c r="D16" s="80"/>
    </row>
    <row r="17" spans="2:8">
      <c r="B17" s="82" t="s">
        <v>45</v>
      </c>
      <c r="C17" s="82" t="s">
        <v>2</v>
      </c>
      <c r="D17" s="83" t="s">
        <v>46</v>
      </c>
      <c r="E17" s="82" t="s">
        <v>47</v>
      </c>
      <c r="F17" s="84" t="s">
        <v>19</v>
      </c>
      <c r="G17" s="84" t="s">
        <v>184</v>
      </c>
    </row>
    <row r="18" spans="2:8">
      <c r="B18" s="85">
        <v>1</v>
      </c>
      <c r="C18" s="85"/>
      <c r="D18" s="86"/>
      <c r="E18" s="85"/>
      <c r="F18" s="87"/>
      <c r="G18" s="132"/>
    </row>
    <row r="19" spans="2:8">
      <c r="B19" s="85">
        <v>2</v>
      </c>
      <c r="C19" s="85"/>
      <c r="D19" s="86"/>
      <c r="E19" s="85"/>
      <c r="F19" s="87"/>
      <c r="G19" s="132"/>
    </row>
    <row r="20" spans="2:8">
      <c r="B20" s="85">
        <v>3</v>
      </c>
      <c r="C20" s="85"/>
      <c r="D20" s="86"/>
      <c r="E20" s="85"/>
      <c r="F20" s="87"/>
      <c r="G20" s="132"/>
    </row>
    <row r="21" spans="2:8">
      <c r="B21" s="85">
        <v>4</v>
      </c>
      <c r="C21" s="88"/>
      <c r="D21" s="86"/>
      <c r="E21" s="88"/>
      <c r="F21" s="89"/>
      <c r="G21" s="132"/>
    </row>
    <row r="22" spans="2:8">
      <c r="B22" s="85">
        <v>5</v>
      </c>
      <c r="C22" s="88"/>
      <c r="D22" s="86"/>
      <c r="E22" s="88"/>
      <c r="F22" s="89"/>
      <c r="G22" s="132"/>
    </row>
    <row r="23" spans="2:8">
      <c r="B23" s="85">
        <v>6</v>
      </c>
      <c r="C23" s="88"/>
      <c r="D23" s="86"/>
      <c r="E23" s="88"/>
      <c r="F23" s="89"/>
      <c r="G23" s="132"/>
    </row>
    <row r="24" spans="2:8">
      <c r="B24" s="85">
        <v>7</v>
      </c>
      <c r="C24" s="85"/>
      <c r="D24" s="86"/>
      <c r="E24" s="85"/>
      <c r="F24" s="87"/>
      <c r="G24" s="132"/>
    </row>
    <row r="25" spans="2:8">
      <c r="B25" s="85">
        <v>8</v>
      </c>
      <c r="C25" s="85"/>
      <c r="D25" s="86"/>
      <c r="E25" s="85"/>
      <c r="F25" s="87"/>
      <c r="G25" s="132"/>
      <c r="H25" s="90"/>
    </row>
    <row r="26" spans="2:8">
      <c r="B26" s="85">
        <v>9</v>
      </c>
      <c r="C26" s="85"/>
      <c r="D26" s="86"/>
      <c r="E26" s="85"/>
      <c r="F26" s="87"/>
      <c r="G26" s="132"/>
    </row>
    <row r="27" spans="2:8">
      <c r="B27" s="85">
        <v>10</v>
      </c>
      <c r="C27" s="85"/>
      <c r="D27" s="86"/>
      <c r="E27" s="85"/>
      <c r="F27" s="87"/>
      <c r="G27" s="132"/>
    </row>
    <row r="28" spans="2:8">
      <c r="D28" s="80"/>
      <c r="E28" s="91" t="s">
        <v>63</v>
      </c>
      <c r="F28" s="94">
        <f>SUM(F18:F27)</f>
        <v>0</v>
      </c>
    </row>
    <row r="29" spans="2:8">
      <c r="D29" s="80"/>
      <c r="E29" s="92"/>
      <c r="F29" s="93"/>
    </row>
    <row r="30" spans="2:8">
      <c r="B30" s="79" t="s">
        <v>115</v>
      </c>
      <c r="D30" s="80"/>
    </row>
    <row r="31" spans="2:8">
      <c r="B31" s="82" t="s">
        <v>45</v>
      </c>
      <c r="C31" s="82" t="s">
        <v>2</v>
      </c>
      <c r="D31" s="83" t="s">
        <v>46</v>
      </c>
      <c r="E31" s="82" t="s">
        <v>47</v>
      </c>
      <c r="F31" s="84" t="s">
        <v>19</v>
      </c>
      <c r="G31" s="84" t="s">
        <v>184</v>
      </c>
    </row>
    <row r="32" spans="2:8">
      <c r="B32" s="85">
        <v>1</v>
      </c>
      <c r="C32" s="85"/>
      <c r="D32" s="86"/>
      <c r="E32" s="85"/>
      <c r="F32" s="87"/>
      <c r="G32" s="132"/>
    </row>
    <row r="33" spans="2:8">
      <c r="B33" s="85">
        <v>2</v>
      </c>
      <c r="C33" s="85"/>
      <c r="D33" s="86"/>
      <c r="E33" s="85"/>
      <c r="F33" s="87"/>
      <c r="G33" s="132"/>
    </row>
    <row r="34" spans="2:8">
      <c r="B34" s="85">
        <v>3</v>
      </c>
      <c r="C34" s="85"/>
      <c r="D34" s="86"/>
      <c r="E34" s="85"/>
      <c r="F34" s="87"/>
      <c r="G34" s="132"/>
    </row>
    <row r="35" spans="2:8">
      <c r="B35" s="85">
        <v>4</v>
      </c>
      <c r="C35" s="88"/>
      <c r="D35" s="86"/>
      <c r="E35" s="88"/>
      <c r="F35" s="89"/>
      <c r="G35" s="132"/>
    </row>
    <row r="36" spans="2:8">
      <c r="B36" s="85">
        <v>5</v>
      </c>
      <c r="C36" s="88"/>
      <c r="D36" s="86"/>
      <c r="E36" s="88"/>
      <c r="F36" s="89"/>
      <c r="G36" s="132"/>
    </row>
    <row r="37" spans="2:8">
      <c r="B37" s="85">
        <v>6</v>
      </c>
      <c r="C37" s="88"/>
      <c r="D37" s="86"/>
      <c r="E37" s="88"/>
      <c r="F37" s="89"/>
      <c r="G37" s="132"/>
    </row>
    <row r="38" spans="2:8">
      <c r="B38" s="85">
        <v>7</v>
      </c>
      <c r="C38" s="85"/>
      <c r="D38" s="86"/>
      <c r="E38" s="85"/>
      <c r="F38" s="87"/>
      <c r="G38" s="132"/>
    </row>
    <row r="39" spans="2:8">
      <c r="B39" s="85">
        <v>8</v>
      </c>
      <c r="C39" s="85"/>
      <c r="D39" s="86"/>
      <c r="E39" s="85"/>
      <c r="F39" s="87"/>
      <c r="G39" s="132"/>
      <c r="H39" s="90"/>
    </row>
    <row r="40" spans="2:8">
      <c r="B40" s="85">
        <v>9</v>
      </c>
      <c r="C40" s="85"/>
      <c r="D40" s="86"/>
      <c r="E40" s="85"/>
      <c r="F40" s="87"/>
      <c r="G40" s="132"/>
    </row>
    <row r="41" spans="2:8">
      <c r="B41" s="85">
        <v>10</v>
      </c>
      <c r="C41" s="85"/>
      <c r="D41" s="86"/>
      <c r="E41" s="85"/>
      <c r="F41" s="87"/>
      <c r="G41" s="132"/>
    </row>
    <row r="42" spans="2:8">
      <c r="D42" s="80"/>
      <c r="E42" s="91" t="s">
        <v>63</v>
      </c>
      <c r="F42" s="94">
        <f>SUM(F32:F41)</f>
        <v>0</v>
      </c>
    </row>
    <row r="43" spans="2:8">
      <c r="D43" s="80"/>
      <c r="E43" s="92"/>
      <c r="F43" s="93"/>
    </row>
    <row r="44" spans="2:8">
      <c r="B44" s="79" t="s">
        <v>116</v>
      </c>
      <c r="D44" s="80"/>
    </row>
    <row r="45" spans="2:8">
      <c r="B45" s="82" t="s">
        <v>45</v>
      </c>
      <c r="C45" s="82" t="s">
        <v>2</v>
      </c>
      <c r="D45" s="83" t="s">
        <v>46</v>
      </c>
      <c r="E45" s="82" t="s">
        <v>47</v>
      </c>
      <c r="F45" s="84" t="s">
        <v>19</v>
      </c>
      <c r="G45" s="84" t="s">
        <v>184</v>
      </c>
    </row>
    <row r="46" spans="2:8">
      <c r="B46" s="85">
        <v>1</v>
      </c>
      <c r="C46" s="85"/>
      <c r="D46" s="86"/>
      <c r="E46" s="85"/>
      <c r="F46" s="87"/>
      <c r="G46" s="132"/>
    </row>
    <row r="47" spans="2:8">
      <c r="B47" s="85">
        <v>2</v>
      </c>
      <c r="C47" s="85"/>
      <c r="D47" s="86"/>
      <c r="E47" s="85"/>
      <c r="F47" s="87"/>
      <c r="G47" s="132"/>
    </row>
    <row r="48" spans="2:8">
      <c r="B48" s="85">
        <v>3</v>
      </c>
      <c r="C48" s="85"/>
      <c r="D48" s="86"/>
      <c r="E48" s="85"/>
      <c r="F48" s="87"/>
      <c r="G48" s="132"/>
    </row>
    <row r="49" spans="2:8">
      <c r="B49" s="85">
        <v>4</v>
      </c>
      <c r="C49" s="88"/>
      <c r="D49" s="86"/>
      <c r="E49" s="88"/>
      <c r="F49" s="89"/>
      <c r="G49" s="132"/>
    </row>
    <row r="50" spans="2:8">
      <c r="B50" s="85">
        <v>5</v>
      </c>
      <c r="C50" s="88"/>
      <c r="D50" s="86"/>
      <c r="E50" s="88"/>
      <c r="F50" s="89"/>
      <c r="G50" s="132"/>
    </row>
    <row r="51" spans="2:8">
      <c r="B51" s="85">
        <v>6</v>
      </c>
      <c r="C51" s="88"/>
      <c r="D51" s="86"/>
      <c r="E51" s="88"/>
      <c r="F51" s="89"/>
      <c r="G51" s="132"/>
    </row>
    <row r="52" spans="2:8">
      <c r="B52" s="85">
        <v>7</v>
      </c>
      <c r="C52" s="85"/>
      <c r="D52" s="86"/>
      <c r="E52" s="85"/>
      <c r="F52" s="87"/>
      <c r="G52" s="132"/>
    </row>
    <row r="53" spans="2:8">
      <c r="B53" s="85">
        <v>8</v>
      </c>
      <c r="C53" s="85"/>
      <c r="D53" s="86"/>
      <c r="E53" s="85"/>
      <c r="F53" s="87"/>
      <c r="G53" s="132"/>
      <c r="H53" s="90"/>
    </row>
    <row r="54" spans="2:8">
      <c r="B54" s="85">
        <v>9</v>
      </c>
      <c r="C54" s="85"/>
      <c r="D54" s="86"/>
      <c r="E54" s="85"/>
      <c r="F54" s="87"/>
      <c r="G54" s="132"/>
    </row>
    <row r="55" spans="2:8">
      <c r="B55" s="85">
        <v>10</v>
      </c>
      <c r="C55" s="85"/>
      <c r="D55" s="86"/>
      <c r="E55" s="85"/>
      <c r="F55" s="87"/>
      <c r="G55" s="132"/>
    </row>
    <row r="56" spans="2:8">
      <c r="D56" s="80"/>
      <c r="E56" s="91" t="s">
        <v>63</v>
      </c>
      <c r="F56" s="94">
        <f>SUM(F46:F55)</f>
        <v>0</v>
      </c>
    </row>
    <row r="57" spans="2:8">
      <c r="D57" s="80"/>
      <c r="E57" s="92"/>
      <c r="F57" s="93"/>
    </row>
    <row r="58" spans="2:8">
      <c r="B58" s="79" t="s">
        <v>117</v>
      </c>
      <c r="D58" s="80"/>
    </row>
    <row r="59" spans="2:8">
      <c r="B59" s="82" t="s">
        <v>45</v>
      </c>
      <c r="C59" s="82" t="s">
        <v>2</v>
      </c>
      <c r="D59" s="83" t="s">
        <v>46</v>
      </c>
      <c r="E59" s="82" t="s">
        <v>47</v>
      </c>
      <c r="F59" s="84" t="s">
        <v>19</v>
      </c>
      <c r="G59" s="84" t="s">
        <v>184</v>
      </c>
    </row>
    <row r="60" spans="2:8">
      <c r="B60" s="85">
        <v>1</v>
      </c>
      <c r="C60" s="85"/>
      <c r="D60" s="86"/>
      <c r="E60" s="85"/>
      <c r="F60" s="87"/>
      <c r="G60" s="132"/>
    </row>
    <row r="61" spans="2:8">
      <c r="B61" s="85">
        <v>2</v>
      </c>
      <c r="C61" s="85"/>
      <c r="D61" s="86"/>
      <c r="E61" s="85"/>
      <c r="F61" s="87"/>
      <c r="G61" s="132"/>
    </row>
    <row r="62" spans="2:8">
      <c r="B62" s="85">
        <v>3</v>
      </c>
      <c r="C62" s="85"/>
      <c r="D62" s="86"/>
      <c r="E62" s="85"/>
      <c r="F62" s="87"/>
      <c r="G62" s="132"/>
    </row>
    <row r="63" spans="2:8">
      <c r="B63" s="85">
        <v>4</v>
      </c>
      <c r="C63" s="88"/>
      <c r="D63" s="86"/>
      <c r="E63" s="88"/>
      <c r="F63" s="89"/>
      <c r="G63" s="132"/>
    </row>
    <row r="64" spans="2:8">
      <c r="B64" s="85">
        <v>5</v>
      </c>
      <c r="C64" s="88"/>
      <c r="D64" s="86"/>
      <c r="E64" s="88"/>
      <c r="F64" s="89"/>
      <c r="G64" s="132"/>
    </row>
    <row r="65" spans="2:8">
      <c r="B65" s="85">
        <v>6</v>
      </c>
      <c r="C65" s="88"/>
      <c r="D65" s="86"/>
      <c r="E65" s="88"/>
      <c r="F65" s="89"/>
      <c r="G65" s="132"/>
    </row>
    <row r="66" spans="2:8">
      <c r="B66" s="85">
        <v>7</v>
      </c>
      <c r="C66" s="85"/>
      <c r="D66" s="86"/>
      <c r="E66" s="85"/>
      <c r="F66" s="87"/>
      <c r="G66" s="132"/>
    </row>
    <row r="67" spans="2:8">
      <c r="B67" s="85">
        <v>8</v>
      </c>
      <c r="C67" s="85"/>
      <c r="D67" s="86"/>
      <c r="E67" s="85"/>
      <c r="F67" s="87"/>
      <c r="G67" s="132"/>
      <c r="H67" s="90"/>
    </row>
    <row r="68" spans="2:8">
      <c r="B68" s="85">
        <v>9</v>
      </c>
      <c r="C68" s="85"/>
      <c r="D68" s="86"/>
      <c r="E68" s="85"/>
      <c r="F68" s="87"/>
      <c r="G68" s="132"/>
    </row>
    <row r="69" spans="2:8">
      <c r="B69" s="85">
        <v>10</v>
      </c>
      <c r="C69" s="85"/>
      <c r="D69" s="86"/>
      <c r="E69" s="85"/>
      <c r="F69" s="87"/>
      <c r="G69" s="132"/>
    </row>
    <row r="70" spans="2:8">
      <c r="D70" s="80"/>
      <c r="E70" s="91" t="s">
        <v>63</v>
      </c>
      <c r="F70" s="94">
        <f>SUM(F60:F69)</f>
        <v>0</v>
      </c>
    </row>
    <row r="72" spans="2:8">
      <c r="B72" s="79" t="s">
        <v>118</v>
      </c>
      <c r="D72" s="80"/>
    </row>
    <row r="73" spans="2:8">
      <c r="B73" s="82" t="s">
        <v>45</v>
      </c>
      <c r="C73" s="82" t="s">
        <v>2</v>
      </c>
      <c r="D73" s="83" t="s">
        <v>46</v>
      </c>
      <c r="E73" s="82" t="s">
        <v>47</v>
      </c>
      <c r="F73" s="84" t="s">
        <v>19</v>
      </c>
      <c r="G73" s="84" t="s">
        <v>184</v>
      </c>
    </row>
    <row r="74" spans="2:8">
      <c r="B74" s="85">
        <v>1</v>
      </c>
      <c r="C74" s="85"/>
      <c r="D74" s="86"/>
      <c r="E74" s="85"/>
      <c r="F74" s="87"/>
      <c r="G74" s="132"/>
    </row>
    <row r="75" spans="2:8">
      <c r="B75" s="85">
        <v>2</v>
      </c>
      <c r="C75" s="85"/>
      <c r="D75" s="86"/>
      <c r="E75" s="85"/>
      <c r="F75" s="87"/>
      <c r="G75" s="132"/>
    </row>
    <row r="76" spans="2:8">
      <c r="B76" s="85">
        <v>3</v>
      </c>
      <c r="C76" s="85"/>
      <c r="D76" s="86"/>
      <c r="E76" s="85"/>
      <c r="F76" s="87"/>
      <c r="G76" s="132"/>
    </row>
    <row r="77" spans="2:8">
      <c r="B77" s="85">
        <v>4</v>
      </c>
      <c r="C77" s="88"/>
      <c r="D77" s="86"/>
      <c r="E77" s="88"/>
      <c r="F77" s="89"/>
      <c r="G77" s="132"/>
    </row>
    <row r="78" spans="2:8">
      <c r="B78" s="85">
        <v>5</v>
      </c>
      <c r="C78" s="88"/>
      <c r="D78" s="86"/>
      <c r="E78" s="88"/>
      <c r="F78" s="89"/>
      <c r="G78" s="132"/>
    </row>
    <row r="79" spans="2:8">
      <c r="B79" s="85">
        <v>6</v>
      </c>
      <c r="C79" s="88"/>
      <c r="D79" s="86"/>
      <c r="E79" s="88"/>
      <c r="F79" s="89"/>
      <c r="G79" s="132"/>
    </row>
    <row r="80" spans="2:8">
      <c r="B80" s="85">
        <v>7</v>
      </c>
      <c r="C80" s="85"/>
      <c r="D80" s="86"/>
      <c r="E80" s="85"/>
      <c r="F80" s="87"/>
      <c r="G80" s="132"/>
    </row>
    <row r="81" spans="2:7">
      <c r="B81" s="85">
        <v>8</v>
      </c>
      <c r="C81" s="85"/>
      <c r="D81" s="86"/>
      <c r="E81" s="85"/>
      <c r="F81" s="87"/>
      <c r="G81" s="132"/>
    </row>
    <row r="82" spans="2:7">
      <c r="B82" s="85">
        <v>9</v>
      </c>
      <c r="C82" s="85"/>
      <c r="D82" s="86"/>
      <c r="E82" s="85"/>
      <c r="F82" s="87"/>
      <c r="G82" s="132"/>
    </row>
    <row r="83" spans="2:7">
      <c r="B83" s="85">
        <v>10</v>
      </c>
      <c r="C83" s="85"/>
      <c r="D83" s="86"/>
      <c r="E83" s="85"/>
      <c r="F83" s="87"/>
      <c r="G83" s="132"/>
    </row>
    <row r="84" spans="2:7">
      <c r="D84" s="80"/>
      <c r="E84" s="91" t="s">
        <v>63</v>
      </c>
      <c r="F84" s="94">
        <f>SUM(F74:F83)</f>
        <v>0</v>
      </c>
    </row>
    <row r="86" spans="2:7">
      <c r="E86" s="82" t="s">
        <v>183</v>
      </c>
      <c r="F86" s="87">
        <f>SUM(F14,F28,F42,F56,F70,F84)</f>
        <v>0</v>
      </c>
    </row>
  </sheetData>
  <sheetProtection algorithmName="SHA-512" hashValue="dXtrJPGwi3B89HjyRtcECODuYczzSD6R0oqP400UBrzsryKC5syn6ITBpxjFJC3MRPxTmYjNp3CU/mdGATABCA==" saltValue="OErpUjtoA4GY/wmnekgung==" spinCount="100000" sheet="1" formatCells="0" formatColumns="0" formatRows="0" insertColumns="0" insertRows="0" insertHyperlinks="0" deleteColumns="0" deleteRows="0" sort="0" autoFilter="0" pivotTables="0"/>
  <mergeCells count="1">
    <mergeCell ref="B1:F1"/>
  </mergeCells>
  <phoneticPr fontId="27"/>
  <pageMargins left="0.70866141732283472" right="0.70866141732283472" top="0.74803149606299213" bottom="0.74803149606299213" header="0.31496062992125984" footer="0.31496062992125984"/>
  <pageSetup paperSize="9" scale="62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1AC8C6B-95B5-4500-8DC6-E24596D50E49}">
          <x14:formula1>
            <xm:f>非表示_プルダウン選択肢!$J$2</xm:f>
          </x14:formula1>
          <xm:sqref>G4:G13 G18:G27 G32:G41 G46:G55 G60:G69 G74:G83</xm:sqref>
        </x14:dataValidation>
        <x14:dataValidation type="list" allowBlank="1" showInputMessage="1" showErrorMessage="1" xr:uid="{8780685C-7DE3-4927-9E18-E295E2276B48}">
          <x14:formula1>
            <xm:f>非表示_プルダウン選択肢!$L$2:$L$3</xm:f>
          </x14:formula1>
          <xm:sqref>D4:D13</xm:sqref>
        </x14:dataValidation>
        <x14:dataValidation type="list" allowBlank="1" showInputMessage="1" showErrorMessage="1" xr:uid="{B369F0BA-DCB8-4583-87E1-B39DF82A7FA2}">
          <x14:formula1>
            <xm:f>非表示_プルダウン選択肢!$M$2:$M$10</xm:f>
          </x14:formula1>
          <xm:sqref>D18:D27</xm:sqref>
        </x14:dataValidation>
        <x14:dataValidation type="list" allowBlank="1" showInputMessage="1" showErrorMessage="1" xr:uid="{F1E17883-B6F5-4C31-BD48-542557DAD0AB}">
          <x14:formula1>
            <xm:f>非表示_プルダウン選択肢!$N$2:$N$6</xm:f>
          </x14:formula1>
          <xm:sqref>D32:D41</xm:sqref>
        </x14:dataValidation>
        <x14:dataValidation type="list" allowBlank="1" showInputMessage="1" showErrorMessage="1" xr:uid="{C9409BEB-960B-4189-A98E-BBBD6DCF7BE2}">
          <x14:formula1>
            <xm:f>非表示_プルダウン選択肢!$O$2:$O$8</xm:f>
          </x14:formula1>
          <xm:sqref>D46:D55</xm:sqref>
        </x14:dataValidation>
        <x14:dataValidation type="list" allowBlank="1" showInputMessage="1" showErrorMessage="1" xr:uid="{1FEFAF07-1A90-4433-8436-42BA40C85FFC}">
          <x14:formula1>
            <xm:f>非表示_プルダウン選択肢!$P$2:$P$9</xm:f>
          </x14:formula1>
          <xm:sqref>D60:D69</xm:sqref>
        </x14:dataValidation>
        <x14:dataValidation type="list" allowBlank="1" showInputMessage="1" showErrorMessage="1" xr:uid="{7950E6F7-9EEA-47A5-8903-8FF9390A19E1}">
          <x14:formula1>
            <xm:f>非表示_プルダウン選択肢!$Q$2:$Q$4</xm:f>
          </x14:formula1>
          <xm:sqref>D74:D83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D7F4D-9032-4804-8B6D-1765AC8C1FB1}">
  <sheetPr>
    <pageSetUpPr fitToPage="1"/>
  </sheetPr>
  <dimension ref="B1:U48"/>
  <sheetViews>
    <sheetView showGridLines="0" showZeros="0" zoomScale="55" zoomScaleNormal="55" zoomScaleSheetLayoutView="55" workbookViewId="0"/>
  </sheetViews>
  <sheetFormatPr defaultColWidth="13" defaultRowHeight="48.75" customHeight="1" outlineLevelCol="1"/>
  <cols>
    <col min="1" max="1" width="3.59765625" style="1" customWidth="1"/>
    <col min="2" max="2" width="8.59765625" style="1" customWidth="1"/>
    <col min="3" max="3" width="4.59765625" style="1" customWidth="1"/>
    <col min="4" max="4" width="41.59765625" style="1" customWidth="1"/>
    <col min="5" max="5" width="24.09765625" style="1" bestFit="1" customWidth="1"/>
    <col min="6" max="6" width="41.59765625" style="1" customWidth="1"/>
    <col min="7" max="7" width="21.5" style="77" bestFit="1" customWidth="1"/>
    <col min="8" max="8" width="10" style="1" bestFit="1" customWidth="1"/>
    <col min="9" max="9" width="19.09765625" style="1" customWidth="1"/>
    <col min="10" max="10" width="21" style="22" customWidth="1"/>
    <col min="11" max="11" width="17" style="1" customWidth="1"/>
    <col min="12" max="12" width="21.09765625" style="1" customWidth="1"/>
    <col min="13" max="13" width="21.59765625" style="22" customWidth="1"/>
    <col min="14" max="14" width="19.09765625" style="1" customWidth="1"/>
    <col min="15" max="15" width="2.09765625" style="1" customWidth="1"/>
    <col min="16" max="16" width="2.59765625" style="1" customWidth="1"/>
    <col min="17" max="17" width="15.69921875" style="1" hidden="1" customWidth="1" outlineLevel="1"/>
    <col min="18" max="18" width="15.69921875" style="114" hidden="1" customWidth="1" outlineLevel="1"/>
    <col min="19" max="19" width="15.69921875" style="1" hidden="1" customWidth="1" outlineLevel="1"/>
    <col min="20" max="20" width="15.69921875" style="114" hidden="1" customWidth="1" outlineLevel="1"/>
    <col min="21" max="21" width="13" style="1" collapsed="1"/>
    <col min="22" max="16384" width="13" style="1"/>
  </cols>
  <sheetData>
    <row r="1" spans="2:20" ht="44.1" customHeight="1" thickBot="1">
      <c r="B1" s="151" t="s">
        <v>24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Q1" s="35"/>
      <c r="R1" s="35"/>
      <c r="S1" s="35"/>
      <c r="T1" s="35"/>
    </row>
    <row r="2" spans="2:20" ht="19.2">
      <c r="B2" s="2"/>
      <c r="C2" s="3"/>
      <c r="D2" s="3"/>
      <c r="E2" s="3"/>
      <c r="F2" s="3"/>
      <c r="G2" s="4"/>
      <c r="H2" s="3"/>
      <c r="I2" s="3"/>
      <c r="J2" s="5"/>
      <c r="K2" s="3"/>
      <c r="L2" s="3"/>
      <c r="M2" s="5"/>
      <c r="N2" s="5"/>
      <c r="O2" s="6"/>
      <c r="Q2" s="35"/>
      <c r="R2" s="35"/>
      <c r="S2" s="35"/>
      <c r="T2" s="35"/>
    </row>
    <row r="3" spans="2:20" ht="60" customHeight="1">
      <c r="B3" s="7"/>
      <c r="D3" s="127" t="s">
        <v>7</v>
      </c>
      <c r="E3" s="155" t="s">
        <v>219</v>
      </c>
      <c r="F3" s="156"/>
      <c r="G3" s="156"/>
      <c r="H3" s="157"/>
      <c r="I3" s="147" t="s">
        <v>216</v>
      </c>
      <c r="J3" s="159" t="s">
        <v>221</v>
      </c>
      <c r="K3" s="160"/>
      <c r="L3" s="160"/>
      <c r="M3" s="10" t="s">
        <v>8</v>
      </c>
      <c r="N3" s="11"/>
      <c r="O3" s="12"/>
      <c r="Q3" s="35"/>
      <c r="R3" s="35"/>
      <c r="S3" s="35"/>
      <c r="T3" s="35"/>
    </row>
    <row r="4" spans="2:20" ht="60" customHeight="1">
      <c r="B4" s="13"/>
      <c r="D4" s="127" t="s">
        <v>35</v>
      </c>
      <c r="E4" s="155" t="s">
        <v>220</v>
      </c>
      <c r="F4" s="156"/>
      <c r="G4" s="156"/>
      <c r="H4" s="157"/>
      <c r="I4" s="9"/>
      <c r="J4" s="134"/>
      <c r="K4" s="147" t="s">
        <v>222</v>
      </c>
      <c r="L4" s="133">
        <v>10</v>
      </c>
      <c r="M4" s="14" t="s">
        <v>25</v>
      </c>
      <c r="N4" s="15" t="s">
        <v>26</v>
      </c>
      <c r="O4" s="12"/>
      <c r="Q4" s="35"/>
      <c r="R4" s="35"/>
      <c r="S4" s="35"/>
      <c r="T4" s="35"/>
    </row>
    <row r="5" spans="2:20" ht="15" customHeight="1" thickBot="1">
      <c r="B5" s="16"/>
      <c r="C5" s="17"/>
      <c r="D5" s="17"/>
      <c r="E5" s="17"/>
      <c r="F5" s="17"/>
      <c r="G5" s="18"/>
      <c r="H5" s="17"/>
      <c r="I5" s="17"/>
      <c r="J5" s="19"/>
      <c r="K5" s="17"/>
      <c r="L5" s="138"/>
      <c r="M5" s="19"/>
      <c r="N5" s="17"/>
      <c r="O5" s="20"/>
      <c r="Q5" s="35"/>
      <c r="R5" s="35"/>
      <c r="S5" s="35"/>
      <c r="T5" s="35"/>
    </row>
    <row r="6" spans="2:20" ht="15" customHeight="1">
      <c r="G6" s="21"/>
      <c r="M6" s="23"/>
      <c r="Q6" s="35"/>
      <c r="R6" s="35"/>
      <c r="S6" s="35"/>
      <c r="T6" s="35"/>
    </row>
    <row r="7" spans="2:20" ht="15" customHeight="1" thickBot="1">
      <c r="G7" s="21"/>
      <c r="M7" s="23"/>
    </row>
    <row r="8" spans="2:20" ht="36" customHeight="1">
      <c r="B8" s="24" t="s">
        <v>29</v>
      </c>
      <c r="C8" s="25"/>
      <c r="D8" s="25"/>
      <c r="E8" s="25"/>
      <c r="F8" s="25"/>
      <c r="G8" s="26"/>
      <c r="H8" s="25"/>
      <c r="I8" s="25"/>
      <c r="J8" s="27"/>
      <c r="K8" s="25"/>
      <c r="L8" s="25"/>
      <c r="M8" s="27"/>
      <c r="N8" s="25"/>
      <c r="O8" s="6"/>
      <c r="Q8" s="119" t="s">
        <v>177</v>
      </c>
      <c r="R8" s="120"/>
      <c r="S8" s="35"/>
      <c r="T8" s="120"/>
    </row>
    <row r="9" spans="2:20" ht="48.75" customHeight="1">
      <c r="B9" s="7"/>
      <c r="C9" s="28" t="s">
        <v>6</v>
      </c>
      <c r="D9" s="29" t="s">
        <v>2</v>
      </c>
      <c r="E9" s="30" t="s">
        <v>16</v>
      </c>
      <c r="F9" s="31" t="s">
        <v>1</v>
      </c>
      <c r="G9" s="32" t="s">
        <v>19</v>
      </c>
      <c r="H9" s="162" t="s">
        <v>0</v>
      </c>
      <c r="I9" s="163"/>
      <c r="J9" s="163"/>
      <c r="K9" s="163"/>
      <c r="L9" s="163"/>
      <c r="M9" s="163"/>
      <c r="N9" s="164"/>
      <c r="O9" s="12"/>
      <c r="Q9" s="35" t="s">
        <v>173</v>
      </c>
      <c r="R9" s="120"/>
      <c r="S9" s="35"/>
      <c r="T9" s="120"/>
    </row>
    <row r="10" spans="2:20" ht="13.5" customHeight="1">
      <c r="B10" s="33"/>
      <c r="C10" s="34"/>
      <c r="D10" s="35"/>
      <c r="E10" s="35"/>
      <c r="F10" s="35"/>
      <c r="G10" s="36"/>
      <c r="H10" s="35"/>
      <c r="I10" s="35"/>
      <c r="J10" s="37"/>
      <c r="K10" s="35"/>
      <c r="L10" s="35"/>
      <c r="M10" s="37"/>
      <c r="N10" s="35"/>
      <c r="O10" s="12"/>
      <c r="Q10" s="35"/>
      <c r="R10" s="120"/>
      <c r="S10" s="35"/>
      <c r="T10" s="120"/>
    </row>
    <row r="11" spans="2:20" ht="64.349999999999994" customHeight="1">
      <c r="B11" s="38"/>
      <c r="C11" s="39">
        <v>1</v>
      </c>
      <c r="D11" s="40" t="s">
        <v>52</v>
      </c>
      <c r="E11" s="41" t="s">
        <v>67</v>
      </c>
      <c r="F11" s="41" t="s">
        <v>110</v>
      </c>
      <c r="G11" s="42">
        <v>8000000</v>
      </c>
      <c r="H11" s="152" t="s">
        <v>54</v>
      </c>
      <c r="I11" s="153"/>
      <c r="J11" s="153"/>
      <c r="K11" s="153"/>
      <c r="L11" s="153"/>
      <c r="M11" s="153"/>
      <c r="N11" s="154"/>
      <c r="O11" s="12"/>
      <c r="Q11" s="35" t="s">
        <v>167</v>
      </c>
      <c r="R11" s="124">
        <f>SUMIF($E$11:$E$20,Q11,$G$11:$G$20)</f>
        <v>0</v>
      </c>
      <c r="S11" s="35" t="s">
        <v>168</v>
      </c>
      <c r="T11" s="124">
        <f>SUMIF($E$11:$E$20,S11,$G$11:$G$20)</f>
        <v>8000000</v>
      </c>
    </row>
    <row r="12" spans="2:20" ht="64.349999999999994" customHeight="1">
      <c r="B12" s="7"/>
      <c r="C12" s="39">
        <v>2</v>
      </c>
      <c r="D12" s="40" t="s">
        <v>71</v>
      </c>
      <c r="E12" s="41" t="s">
        <v>68</v>
      </c>
      <c r="F12" s="41" t="s">
        <v>51</v>
      </c>
      <c r="G12" s="42">
        <v>11000000</v>
      </c>
      <c r="H12" s="152" t="s">
        <v>54</v>
      </c>
      <c r="I12" s="153"/>
      <c r="J12" s="153"/>
      <c r="K12" s="153"/>
      <c r="L12" s="153"/>
      <c r="M12" s="153"/>
      <c r="N12" s="154"/>
      <c r="O12" s="12"/>
      <c r="Q12" s="35" t="s">
        <v>169</v>
      </c>
      <c r="R12" s="124">
        <f>SUMIF($E$11:$E$20,Q12,$G$11:$G$20)</f>
        <v>11000000</v>
      </c>
      <c r="S12" s="35" t="s">
        <v>170</v>
      </c>
      <c r="T12" s="124">
        <f>SUMIF($E$11:$E$20,S12,$G$11:$G$20)</f>
        <v>500000</v>
      </c>
    </row>
    <row r="13" spans="2:20" ht="64.349999999999994" customHeight="1">
      <c r="B13" s="7"/>
      <c r="C13" s="39">
        <v>3</v>
      </c>
      <c r="D13" s="40" t="s">
        <v>109</v>
      </c>
      <c r="E13" s="41" t="s">
        <v>69</v>
      </c>
      <c r="F13" s="41" t="s">
        <v>108</v>
      </c>
      <c r="G13" s="42">
        <v>500000</v>
      </c>
      <c r="H13" s="152" t="s">
        <v>54</v>
      </c>
      <c r="I13" s="153"/>
      <c r="J13" s="153"/>
      <c r="K13" s="153"/>
      <c r="L13" s="153"/>
      <c r="M13" s="153"/>
      <c r="N13" s="154"/>
      <c r="O13" s="12"/>
      <c r="Q13" s="44" t="s">
        <v>171</v>
      </c>
      <c r="R13" s="124">
        <f>SUMIF($E$11:$E$20,Q13,$G$11:$G$20)</f>
        <v>1020000</v>
      </c>
      <c r="S13" s="44" t="s">
        <v>172</v>
      </c>
      <c r="T13" s="124">
        <f>SUMIF($E$11:$E$20,S13,$G$11:$G$20)</f>
        <v>200000</v>
      </c>
    </row>
    <row r="14" spans="2:20" ht="64.349999999999994" customHeight="1">
      <c r="B14" s="7"/>
      <c r="C14" s="39">
        <v>4</v>
      </c>
      <c r="D14" s="40" t="s">
        <v>61</v>
      </c>
      <c r="E14" s="41" t="s">
        <v>165</v>
      </c>
      <c r="F14" s="41" t="s">
        <v>111</v>
      </c>
      <c r="G14" s="42">
        <v>1020000</v>
      </c>
      <c r="H14" s="152" t="s">
        <v>54</v>
      </c>
      <c r="I14" s="153"/>
      <c r="J14" s="153"/>
      <c r="K14" s="153"/>
      <c r="L14" s="153"/>
      <c r="M14" s="153"/>
      <c r="N14" s="154"/>
      <c r="O14" s="12"/>
      <c r="Q14" s="35" t="s">
        <v>179</v>
      </c>
      <c r="R14" s="120"/>
      <c r="S14" s="35"/>
      <c r="T14" s="120"/>
    </row>
    <row r="15" spans="2:20" ht="64.349999999999994" customHeight="1">
      <c r="B15" s="7"/>
      <c r="C15" s="39">
        <v>5</v>
      </c>
      <c r="D15" s="40" t="s">
        <v>62</v>
      </c>
      <c r="E15" s="41" t="s">
        <v>70</v>
      </c>
      <c r="F15" s="41" t="s">
        <v>73</v>
      </c>
      <c r="G15" s="42">
        <v>200000</v>
      </c>
      <c r="H15" s="152" t="s">
        <v>54</v>
      </c>
      <c r="I15" s="153"/>
      <c r="J15" s="153"/>
      <c r="K15" s="153"/>
      <c r="L15" s="153"/>
      <c r="M15" s="153"/>
      <c r="N15" s="154"/>
      <c r="O15" s="12"/>
      <c r="Q15" s="35"/>
      <c r="R15" s="44" t="s">
        <v>181</v>
      </c>
      <c r="S15" s="44" t="s">
        <v>180</v>
      </c>
      <c r="T15" s="120"/>
    </row>
    <row r="16" spans="2:20" ht="64.349999999999994" customHeight="1">
      <c r="B16" s="7"/>
      <c r="C16" s="39">
        <v>6</v>
      </c>
      <c r="D16" s="40"/>
      <c r="E16" s="41"/>
      <c r="F16" s="41"/>
      <c r="G16" s="42"/>
      <c r="H16" s="111"/>
      <c r="I16" s="112"/>
      <c r="J16" s="112"/>
      <c r="K16" s="112"/>
      <c r="L16" s="112"/>
      <c r="M16" s="112"/>
      <c r="N16" s="113"/>
      <c r="O16" s="12"/>
      <c r="Q16" s="44" t="s">
        <v>174</v>
      </c>
      <c r="R16" s="124">
        <f>SUM(R11,T11,R12,T12)</f>
        <v>19500000</v>
      </c>
      <c r="S16" s="124" t="e">
        <f>IF(#REF!=0,"",ROUNDDOWN(R16/#REF!,0))</f>
        <v>#REF!</v>
      </c>
      <c r="T16" s="120"/>
    </row>
    <row r="17" spans="2:20" ht="64.349999999999994" customHeight="1">
      <c r="B17" s="7"/>
      <c r="C17" s="39">
        <v>7</v>
      </c>
      <c r="D17" s="40"/>
      <c r="E17" s="41"/>
      <c r="F17" s="41"/>
      <c r="G17" s="42"/>
      <c r="H17" s="111"/>
      <c r="I17" s="112"/>
      <c r="J17" s="112"/>
      <c r="K17" s="112"/>
      <c r="L17" s="112"/>
      <c r="M17" s="112"/>
      <c r="N17" s="113"/>
      <c r="O17" s="12"/>
      <c r="Q17" s="44" t="s">
        <v>175</v>
      </c>
      <c r="R17" s="124">
        <f>R13</f>
        <v>1020000</v>
      </c>
      <c r="S17" s="124" t="e">
        <f>IF(#REF!=0,"",ROUNDDOWN(R17/#REF!,0))</f>
        <v>#REF!</v>
      </c>
      <c r="T17" s="120"/>
    </row>
    <row r="18" spans="2:20" ht="64.349999999999994" customHeight="1">
      <c r="B18" s="7"/>
      <c r="C18" s="39">
        <v>8</v>
      </c>
      <c r="D18" s="40"/>
      <c r="E18" s="41"/>
      <c r="F18" s="41"/>
      <c r="G18" s="42"/>
      <c r="H18" s="128"/>
      <c r="I18" s="129"/>
      <c r="J18" s="129"/>
      <c r="K18" s="129"/>
      <c r="L18" s="129"/>
      <c r="M18" s="129"/>
      <c r="N18" s="130"/>
      <c r="O18" s="12"/>
      <c r="Q18" s="44"/>
      <c r="R18" s="124"/>
      <c r="S18" s="124"/>
      <c r="T18" s="120"/>
    </row>
    <row r="19" spans="2:20" ht="64.349999999999994" customHeight="1">
      <c r="B19" s="7"/>
      <c r="C19" s="39">
        <v>9</v>
      </c>
      <c r="D19" s="40"/>
      <c r="E19" s="41"/>
      <c r="F19" s="41"/>
      <c r="G19" s="42"/>
      <c r="H19" s="111"/>
      <c r="I19" s="112"/>
      <c r="J19" s="112"/>
      <c r="K19" s="112"/>
      <c r="L19" s="112"/>
      <c r="M19" s="112"/>
      <c r="N19" s="113"/>
      <c r="O19" s="12"/>
      <c r="Q19" s="44" t="s">
        <v>176</v>
      </c>
      <c r="R19" s="124">
        <f>T13</f>
        <v>200000</v>
      </c>
      <c r="S19" s="124" t="e">
        <f>IF(#REF!=0,"",ROUNDDOWN(R19/#REF!,0))</f>
        <v>#REF!</v>
      </c>
      <c r="T19" s="120"/>
    </row>
    <row r="20" spans="2:20" ht="64.349999999999994" customHeight="1">
      <c r="B20" s="7"/>
      <c r="C20" s="39">
        <v>10</v>
      </c>
      <c r="D20" s="95"/>
      <c r="E20" s="41"/>
      <c r="F20" s="95"/>
      <c r="G20" s="42"/>
      <c r="H20" s="152"/>
      <c r="I20" s="153"/>
      <c r="J20" s="153"/>
      <c r="K20" s="153"/>
      <c r="L20" s="153"/>
      <c r="M20" s="153"/>
      <c r="N20" s="154"/>
      <c r="O20" s="12"/>
    </row>
    <row r="21" spans="2:20" ht="36" customHeight="1">
      <c r="B21" s="43" t="s">
        <v>27</v>
      </c>
      <c r="C21" s="34"/>
      <c r="D21" s="44"/>
      <c r="E21" s="44"/>
      <c r="F21" s="35"/>
      <c r="G21" s="36"/>
      <c r="H21" s="158"/>
      <c r="I21" s="158"/>
      <c r="J21" s="158"/>
      <c r="K21" s="158"/>
      <c r="L21" s="158"/>
      <c r="M21" s="158"/>
      <c r="N21" s="158"/>
      <c r="O21" s="12"/>
    </row>
    <row r="22" spans="2:20" ht="64.349999999999994" customHeight="1">
      <c r="B22" s="38"/>
      <c r="C22" s="39"/>
      <c r="D22" s="40" t="s">
        <v>39</v>
      </c>
      <c r="E22" s="41" t="s">
        <v>40</v>
      </c>
      <c r="F22" s="41" t="s">
        <v>157</v>
      </c>
      <c r="G22" s="42">
        <v>1000000</v>
      </c>
      <c r="H22" s="152"/>
      <c r="I22" s="153"/>
      <c r="J22" s="153"/>
      <c r="K22" s="153"/>
      <c r="L22" s="153"/>
      <c r="M22" s="153"/>
      <c r="N22" s="154"/>
      <c r="O22" s="12"/>
    </row>
    <row r="23" spans="2:20" ht="64.349999999999994" customHeight="1">
      <c r="B23" s="7"/>
      <c r="C23" s="39"/>
      <c r="D23" s="40" t="s">
        <v>41</v>
      </c>
      <c r="E23" s="41" t="s">
        <v>40</v>
      </c>
      <c r="F23" s="40" t="s">
        <v>42</v>
      </c>
      <c r="G23" s="42">
        <v>1000000</v>
      </c>
      <c r="H23" s="152"/>
      <c r="I23" s="153"/>
      <c r="J23" s="153"/>
      <c r="K23" s="153"/>
      <c r="L23" s="153"/>
      <c r="M23" s="153"/>
      <c r="N23" s="154"/>
      <c r="O23" s="12"/>
    </row>
    <row r="24" spans="2:20" ht="64.349999999999994" customHeight="1">
      <c r="B24" s="7"/>
      <c r="C24" s="39"/>
      <c r="D24" s="40" t="s">
        <v>75</v>
      </c>
      <c r="E24" s="41" t="s">
        <v>40</v>
      </c>
      <c r="F24" s="40" t="s">
        <v>74</v>
      </c>
      <c r="G24" s="42">
        <v>1000000</v>
      </c>
      <c r="H24" s="152"/>
      <c r="I24" s="153"/>
      <c r="J24" s="153"/>
      <c r="K24" s="153"/>
      <c r="L24" s="153"/>
      <c r="M24" s="153"/>
      <c r="N24" s="154"/>
      <c r="O24" s="12"/>
    </row>
    <row r="25" spans="2:20" ht="64.349999999999994" customHeight="1">
      <c r="B25" s="7"/>
      <c r="C25" s="39"/>
      <c r="D25" s="40"/>
      <c r="E25" s="41"/>
      <c r="F25" s="40"/>
      <c r="G25" s="42"/>
      <c r="H25" s="152"/>
      <c r="I25" s="153"/>
      <c r="J25" s="153"/>
      <c r="K25" s="153"/>
      <c r="L25" s="153"/>
      <c r="M25" s="153"/>
      <c r="N25" s="154"/>
      <c r="O25" s="12"/>
    </row>
    <row r="26" spans="2:20" ht="64.349999999999994" customHeight="1">
      <c r="B26" s="7"/>
      <c r="C26" s="39"/>
      <c r="D26" s="40"/>
      <c r="E26" s="41"/>
      <c r="F26" s="40"/>
      <c r="G26" s="42"/>
      <c r="H26" s="152"/>
      <c r="I26" s="153"/>
      <c r="J26" s="153"/>
      <c r="K26" s="153"/>
      <c r="L26" s="153"/>
      <c r="M26" s="153"/>
      <c r="N26" s="154"/>
      <c r="O26" s="12"/>
      <c r="Q26" s="45"/>
      <c r="R26" s="115"/>
    </row>
    <row r="27" spans="2:20" ht="15" customHeight="1">
      <c r="B27" s="7"/>
      <c r="C27" s="35"/>
      <c r="D27" s="44"/>
      <c r="E27" s="44"/>
      <c r="F27" s="35"/>
      <c r="G27" s="36"/>
      <c r="H27" s="35"/>
      <c r="I27" s="35"/>
      <c r="J27" s="37"/>
      <c r="K27" s="35"/>
      <c r="L27" s="35"/>
      <c r="M27" s="37"/>
      <c r="N27" s="35"/>
      <c r="O27" s="12"/>
    </row>
    <row r="28" spans="2:20" s="50" customFormat="1" ht="48.75" customHeight="1">
      <c r="B28" s="47"/>
      <c r="C28" s="45"/>
      <c r="D28" s="48"/>
      <c r="E28" s="48"/>
      <c r="F28" s="49" t="s">
        <v>10</v>
      </c>
      <c r="G28" s="98">
        <f>SUM(G11:G26)</f>
        <v>23720000</v>
      </c>
      <c r="H28" s="45"/>
      <c r="I28" s="45"/>
      <c r="J28" s="45" t="s">
        <v>30</v>
      </c>
      <c r="M28" s="98">
        <f>SUM(G11:G20)</f>
        <v>20720000</v>
      </c>
      <c r="N28" s="45"/>
      <c r="O28" s="51"/>
      <c r="R28" s="116"/>
      <c r="T28" s="116"/>
    </row>
    <row r="29" spans="2:20" ht="15" customHeight="1" thickBot="1">
      <c r="B29" s="53"/>
      <c r="C29" s="54"/>
      <c r="D29" s="55"/>
      <c r="E29" s="55"/>
      <c r="F29" s="54"/>
      <c r="G29" s="56"/>
      <c r="H29" s="54"/>
      <c r="I29" s="54"/>
      <c r="J29" s="57"/>
      <c r="K29" s="54"/>
      <c r="L29" s="54"/>
      <c r="M29" s="57"/>
      <c r="N29" s="54"/>
      <c r="O29" s="20"/>
    </row>
    <row r="30" spans="2:20" ht="15" customHeight="1" thickBot="1">
      <c r="B30" s="35"/>
      <c r="C30" s="35"/>
      <c r="D30" s="44"/>
      <c r="E30" s="44"/>
      <c r="F30" s="35"/>
      <c r="G30" s="36"/>
      <c r="H30" s="35"/>
      <c r="I30" s="35"/>
      <c r="J30" s="37"/>
      <c r="K30" s="35"/>
      <c r="L30" s="35"/>
      <c r="M30" s="37"/>
      <c r="N30" s="35"/>
    </row>
    <row r="31" spans="2:20" ht="32.25" customHeight="1">
      <c r="B31" s="24" t="s">
        <v>28</v>
      </c>
      <c r="C31" s="25"/>
      <c r="D31" s="58"/>
      <c r="E31" s="58"/>
      <c r="F31" s="25"/>
      <c r="G31" s="26"/>
      <c r="H31" s="25"/>
      <c r="I31" s="25"/>
      <c r="J31" s="27"/>
      <c r="K31" s="25"/>
      <c r="L31" s="25"/>
      <c r="M31" s="27"/>
      <c r="N31" s="25"/>
      <c r="O31" s="6"/>
    </row>
    <row r="32" spans="2:20" ht="48.75" customHeight="1">
      <c r="B32" s="7"/>
      <c r="C32" s="28" t="s">
        <v>6</v>
      </c>
      <c r="D32" s="59" t="s">
        <v>18</v>
      </c>
      <c r="E32" s="30" t="s">
        <v>17</v>
      </c>
      <c r="F32" s="31" t="s">
        <v>3</v>
      </c>
      <c r="G32" s="32" t="s">
        <v>4</v>
      </c>
      <c r="H32" s="162" t="s">
        <v>0</v>
      </c>
      <c r="I32" s="163"/>
      <c r="J32" s="163"/>
      <c r="K32" s="163"/>
      <c r="L32" s="163"/>
      <c r="M32" s="163"/>
      <c r="N32" s="164"/>
      <c r="O32" s="12"/>
    </row>
    <row r="33" spans="2:20" ht="15" customHeight="1">
      <c r="B33" s="7"/>
      <c r="C33" s="35"/>
      <c r="D33" s="44"/>
      <c r="E33" s="44"/>
      <c r="F33" s="35"/>
      <c r="G33" s="36"/>
      <c r="H33" s="35"/>
      <c r="I33" s="35"/>
      <c r="J33" s="37"/>
      <c r="K33" s="35"/>
      <c r="L33" s="35"/>
      <c r="M33" s="37"/>
      <c r="N33" s="35"/>
      <c r="O33" s="12"/>
    </row>
    <row r="34" spans="2:20" ht="64.349999999999994" customHeight="1">
      <c r="B34" s="7"/>
      <c r="C34" s="39">
        <v>1</v>
      </c>
      <c r="D34" s="41" t="s">
        <v>44</v>
      </c>
      <c r="E34" s="41" t="s">
        <v>119</v>
      </c>
      <c r="F34" s="41" t="s">
        <v>112</v>
      </c>
      <c r="G34" s="42">
        <v>20000000</v>
      </c>
      <c r="H34" s="152"/>
      <c r="I34" s="153"/>
      <c r="J34" s="153"/>
      <c r="K34" s="153"/>
      <c r="L34" s="153"/>
      <c r="M34" s="153"/>
      <c r="N34" s="154"/>
      <c r="O34" s="12"/>
    </row>
    <row r="35" spans="2:20" ht="64.349999999999994" customHeight="1">
      <c r="B35" s="7"/>
      <c r="C35" s="39">
        <v>2</v>
      </c>
      <c r="D35" s="41"/>
      <c r="E35" s="41" t="s">
        <v>120</v>
      </c>
      <c r="F35" s="96" t="s">
        <v>124</v>
      </c>
      <c r="G35" s="97">
        <v>1000000</v>
      </c>
      <c r="H35" s="152"/>
      <c r="I35" s="153"/>
      <c r="J35" s="153"/>
      <c r="K35" s="153"/>
      <c r="L35" s="153"/>
      <c r="M35" s="153"/>
      <c r="N35" s="154"/>
      <c r="O35" s="12"/>
    </row>
    <row r="36" spans="2:20" ht="64.349999999999994" customHeight="1">
      <c r="B36" s="7"/>
      <c r="C36" s="39"/>
      <c r="D36" s="41"/>
      <c r="E36" s="41"/>
      <c r="F36" s="39"/>
      <c r="G36" s="42"/>
      <c r="H36" s="152"/>
      <c r="I36" s="153"/>
      <c r="J36" s="153"/>
      <c r="K36" s="153"/>
      <c r="L36" s="153"/>
      <c r="M36" s="153"/>
      <c r="N36" s="154"/>
      <c r="O36" s="12"/>
    </row>
    <row r="37" spans="2:20" ht="64.349999999999994" customHeight="1">
      <c r="B37" s="7"/>
      <c r="C37" s="39"/>
      <c r="D37" s="41"/>
      <c r="E37" s="41"/>
      <c r="F37" s="39"/>
      <c r="G37" s="42"/>
      <c r="H37" s="152"/>
      <c r="I37" s="153"/>
      <c r="J37" s="153"/>
      <c r="K37" s="153"/>
      <c r="L37" s="153"/>
      <c r="M37" s="153"/>
      <c r="N37" s="154"/>
      <c r="O37" s="12"/>
    </row>
    <row r="38" spans="2:20" ht="64.349999999999994" customHeight="1">
      <c r="B38" s="7"/>
      <c r="C38" s="39"/>
      <c r="D38" s="41"/>
      <c r="E38" s="41"/>
      <c r="F38" s="39"/>
      <c r="G38" s="42"/>
      <c r="H38" s="152"/>
      <c r="I38" s="153"/>
      <c r="J38" s="153"/>
      <c r="K38" s="153"/>
      <c r="L38" s="153"/>
      <c r="M38" s="153"/>
      <c r="N38" s="154"/>
      <c r="O38" s="12"/>
    </row>
    <row r="39" spans="2:20" ht="15" customHeight="1">
      <c r="B39" s="7"/>
      <c r="C39" s="35"/>
      <c r="D39" s="35"/>
      <c r="E39" s="35"/>
      <c r="F39" s="35"/>
      <c r="G39" s="36"/>
      <c r="H39" s="35"/>
      <c r="I39" s="35"/>
      <c r="J39" s="37"/>
      <c r="K39" s="35"/>
      <c r="L39" s="35"/>
      <c r="M39" s="37"/>
      <c r="N39" s="35"/>
      <c r="O39" s="12"/>
    </row>
    <row r="40" spans="2:20" s="50" customFormat="1" ht="48.75" customHeight="1">
      <c r="B40" s="47"/>
      <c r="C40" s="45"/>
      <c r="D40" s="45"/>
      <c r="E40" s="45"/>
      <c r="F40" s="49" t="s">
        <v>5</v>
      </c>
      <c r="G40" s="98">
        <f>SUM(G34:G38)</f>
        <v>21000000</v>
      </c>
      <c r="H40" s="45"/>
      <c r="I40" s="45"/>
      <c r="J40" s="45"/>
      <c r="K40" s="45"/>
      <c r="L40" s="45"/>
      <c r="M40" s="45"/>
      <c r="N40" s="45"/>
      <c r="O40" s="51"/>
      <c r="R40" s="116"/>
      <c r="T40" s="116"/>
    </row>
    <row r="41" spans="2:20" ht="15" customHeight="1" thickBot="1">
      <c r="B41" s="53"/>
      <c r="C41" s="54"/>
      <c r="D41" s="54"/>
      <c r="E41" s="54"/>
      <c r="F41" s="54"/>
      <c r="G41" s="56"/>
      <c r="H41" s="54"/>
      <c r="I41" s="54"/>
      <c r="J41" s="57"/>
      <c r="K41" s="62" t="s">
        <v>32</v>
      </c>
      <c r="L41" s="62"/>
      <c r="M41" s="57"/>
      <c r="N41" s="54"/>
      <c r="O41" s="20"/>
    </row>
    <row r="42" spans="2:20" ht="15" customHeight="1" thickBot="1">
      <c r="G42" s="21"/>
      <c r="K42" s="63" t="s">
        <v>33</v>
      </c>
      <c r="L42" s="63"/>
      <c r="M42" s="64" t="s">
        <v>15</v>
      </c>
    </row>
    <row r="43" spans="2:20" ht="15" customHeight="1">
      <c r="B43" s="2"/>
      <c r="C43" s="3"/>
      <c r="D43" s="3"/>
      <c r="E43" s="3"/>
      <c r="F43" s="3"/>
      <c r="G43" s="65"/>
      <c r="H43" s="3"/>
      <c r="I43" s="5"/>
      <c r="J43" s="66"/>
      <c r="K43" s="66"/>
      <c r="L43" s="66"/>
      <c r="M43" s="67" t="s">
        <v>34</v>
      </c>
      <c r="N43" s="3"/>
      <c r="O43" s="6"/>
      <c r="Q43" s="35"/>
      <c r="R43" s="35"/>
      <c r="S43" s="35"/>
      <c r="T43" s="35"/>
    </row>
    <row r="44" spans="2:20" ht="32.25" customHeight="1">
      <c r="B44" s="13"/>
      <c r="C44" s="140"/>
      <c r="D44" s="146">
        <f>$L$4</f>
        <v>10</v>
      </c>
      <c r="E44" s="145" t="s">
        <v>217</v>
      </c>
      <c r="F44" s="139"/>
      <c r="G44" s="136"/>
      <c r="H44" s="137"/>
      <c r="I44" s="141"/>
      <c r="J44" s="142"/>
      <c r="K44" s="144" t="s">
        <v>218</v>
      </c>
      <c r="L44" s="142"/>
      <c r="M44" s="148"/>
      <c r="N44" s="148"/>
      <c r="O44" s="149"/>
      <c r="Q44" s="35"/>
      <c r="R44" s="35"/>
      <c r="S44" s="35"/>
      <c r="T44" s="35"/>
    </row>
    <row r="45" spans="2:20" ht="48.75" customHeight="1">
      <c r="B45" s="13" t="s">
        <v>9</v>
      </c>
      <c r="C45" s="68" t="s">
        <v>12</v>
      </c>
      <c r="D45" s="69" t="s">
        <v>20</v>
      </c>
      <c r="E45" s="99">
        <f>G28</f>
        <v>23720000</v>
      </c>
      <c r="F45" s="70" t="s">
        <v>11</v>
      </c>
      <c r="G45" s="1"/>
      <c r="H45" s="71"/>
      <c r="I45" s="72" t="s">
        <v>12</v>
      </c>
      <c r="J45" s="161" t="s">
        <v>20</v>
      </c>
      <c r="K45" s="161"/>
      <c r="L45" s="101">
        <f>IF($L$4=0,"",ROUNDDOWN(E45/$L$4,0))</f>
        <v>2372000</v>
      </c>
      <c r="M45" s="166" t="s">
        <v>11</v>
      </c>
      <c r="N45" s="167"/>
      <c r="O45" s="12"/>
    </row>
    <row r="46" spans="2:20" ht="48.6" customHeight="1">
      <c r="B46" s="13"/>
      <c r="C46" s="68" t="s">
        <v>13</v>
      </c>
      <c r="D46" s="69" t="s">
        <v>36</v>
      </c>
      <c r="E46" s="99">
        <f>M28</f>
        <v>20720000</v>
      </c>
      <c r="F46" s="70" t="s">
        <v>11</v>
      </c>
      <c r="G46" s="1"/>
      <c r="H46" s="71"/>
      <c r="I46" s="72" t="s">
        <v>13</v>
      </c>
      <c r="J46" s="161" t="s">
        <v>31</v>
      </c>
      <c r="K46" s="161"/>
      <c r="L46" s="101">
        <f>IF($L$4=0,"",ROUNDDOWN(E46/$L$4,0))</f>
        <v>2072000</v>
      </c>
      <c r="M46" s="166" t="s">
        <v>11</v>
      </c>
      <c r="N46" s="167"/>
      <c r="O46" s="12"/>
    </row>
    <row r="47" spans="2:20" ht="48.75" customHeight="1">
      <c r="B47" s="13"/>
      <c r="C47" s="68" t="s">
        <v>14</v>
      </c>
      <c r="D47" s="69" t="s">
        <v>37</v>
      </c>
      <c r="E47" s="100">
        <f>ROUNDDOWN(E46*0.5,-3)</f>
        <v>10360000</v>
      </c>
      <c r="F47" s="70" t="s">
        <v>23</v>
      </c>
      <c r="G47" s="1"/>
      <c r="H47" s="71"/>
      <c r="I47" s="72" t="s">
        <v>14</v>
      </c>
      <c r="J47" s="161" t="s">
        <v>22</v>
      </c>
      <c r="K47" s="161"/>
      <c r="L47" s="102">
        <f>IFERROR(ROUNDDOWN(L46*0.5,-3),"")</f>
        <v>1036000</v>
      </c>
      <c r="M47" s="166" t="s">
        <v>23</v>
      </c>
      <c r="N47" s="167"/>
      <c r="O47" s="12"/>
    </row>
    <row r="48" spans="2:20" ht="15" customHeight="1" thickBot="1">
      <c r="B48" s="16"/>
      <c r="C48" s="17"/>
      <c r="D48" s="17"/>
      <c r="E48" s="17"/>
      <c r="F48" s="17"/>
      <c r="G48" s="18"/>
      <c r="H48" s="17"/>
      <c r="I48" s="17"/>
      <c r="J48" s="74"/>
      <c r="K48" s="74"/>
      <c r="L48" s="74"/>
      <c r="M48" s="76" t="s">
        <v>21</v>
      </c>
      <c r="N48" s="17"/>
      <c r="O48" s="20"/>
    </row>
  </sheetData>
  <sheetProtection algorithmName="SHA-512" hashValue="GuvdQeAgtwtcUcYLTRX33i/cCnpx7nUMExH0wnFzk/keN89eQjF/QAe3KM+ddHE6Pva7eOUXTlTVhXN1AiUaiQ==" saltValue="5jvxM39JEXLePosQ4aE+n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C34:G35">
    <sortCondition sortBy="cellColor" ref="E34"/>
  </sortState>
  <mergeCells count="29">
    <mergeCell ref="M45:N45"/>
    <mergeCell ref="M46:N46"/>
    <mergeCell ref="M47:N47"/>
    <mergeCell ref="J47:K47"/>
    <mergeCell ref="J46:K46"/>
    <mergeCell ref="J45:K45"/>
    <mergeCell ref="B1:O1"/>
    <mergeCell ref="E3:H3"/>
    <mergeCell ref="J3:L3"/>
    <mergeCell ref="E4:H4"/>
    <mergeCell ref="H37:N37"/>
    <mergeCell ref="H12:N12"/>
    <mergeCell ref="H13:N13"/>
    <mergeCell ref="H14:N14"/>
    <mergeCell ref="H15:N15"/>
    <mergeCell ref="H9:N9"/>
    <mergeCell ref="H11:N11"/>
    <mergeCell ref="H38:N38"/>
    <mergeCell ref="H36:N36"/>
    <mergeCell ref="H20:N20"/>
    <mergeCell ref="H21:N21"/>
    <mergeCell ref="H22:N22"/>
    <mergeCell ref="H23:N23"/>
    <mergeCell ref="H24:N24"/>
    <mergeCell ref="H25:N25"/>
    <mergeCell ref="H26:N26"/>
    <mergeCell ref="H32:N32"/>
    <mergeCell ref="H34:N34"/>
    <mergeCell ref="H35:N35"/>
  </mergeCells>
  <phoneticPr fontId="27"/>
  <dataValidations count="1">
    <dataValidation type="list" allowBlank="1" showInputMessage="1" showErrorMessage="1" sqref="N4" xr:uid="{B4E59A61-DDDF-4E84-A815-4D148D82867C}">
      <formula1>"２分の１,３分の２,３分の１"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29" orientation="portrait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B4E2F15-0903-6348-89CA-3C571AFC20BC}">
          <x14:formula1>
            <xm:f>非表示_プルダウン選択肢!$F$2:$F$6</xm:f>
          </x14:formula1>
          <xm:sqref>E34:E38</xm:sqref>
        </x14:dataValidation>
        <x14:dataValidation type="list" allowBlank="1" showInputMessage="1" showErrorMessage="1" xr:uid="{ECAA36A3-F1DE-5C4A-ADCE-B2101999DDC2}">
          <x14:formula1>
            <xm:f>非表示_プルダウン選択肢!$B$3:$B$8</xm:f>
          </x14:formula1>
          <xm:sqref>E11:E20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2364-8965-41F8-AA1D-85741B7EC255}">
  <dimension ref="B1:M47"/>
  <sheetViews>
    <sheetView showGridLines="0" zoomScaleNormal="100" workbookViewId="0"/>
  </sheetViews>
  <sheetFormatPr defaultColWidth="8.59765625" defaultRowHeight="13.2" outlineLevelCol="1"/>
  <cols>
    <col min="1" max="1" width="2.59765625" style="79" customWidth="1"/>
    <col min="2" max="2" width="4.09765625" style="79" bestFit="1" customWidth="1"/>
    <col min="3" max="3" width="14.09765625" style="79" customWidth="1"/>
    <col min="4" max="4" width="29.09765625" style="79" customWidth="1"/>
    <col min="5" max="5" width="73.59765625" style="79" customWidth="1"/>
    <col min="6" max="6" width="11.09765625" style="81" bestFit="1" customWidth="1"/>
    <col min="7" max="7" width="8.59765625" style="79"/>
    <col min="8" max="8" width="2.3984375" style="79" customWidth="1"/>
    <col min="9" max="9" width="15.69921875" style="79" hidden="1" customWidth="1" outlineLevel="1"/>
    <col min="10" max="10" width="12.69921875" style="79" hidden="1" customWidth="1" outlineLevel="1"/>
    <col min="11" max="11" width="15.69921875" style="79" hidden="1" customWidth="1" outlineLevel="1"/>
    <col min="12" max="12" width="12.69921875" style="79" hidden="1" customWidth="1" outlineLevel="1"/>
    <col min="13" max="13" width="8.59765625" style="79" collapsed="1"/>
    <col min="14" max="16384" width="8.59765625" style="79"/>
  </cols>
  <sheetData>
    <row r="1" spans="2:12" ht="14.4">
      <c r="B1" s="165" t="s">
        <v>65</v>
      </c>
      <c r="C1" s="165"/>
      <c r="D1" s="165"/>
      <c r="E1" s="165"/>
      <c r="F1" s="165"/>
      <c r="H1" s="78"/>
    </row>
    <row r="2" spans="2:12" ht="14.4">
      <c r="B2" s="103"/>
      <c r="C2" s="103"/>
      <c r="D2" s="103"/>
      <c r="E2" s="103"/>
      <c r="F2" s="103"/>
      <c r="H2" s="78"/>
    </row>
    <row r="3" spans="2:12" ht="14.4">
      <c r="B3" s="79" t="s">
        <v>103</v>
      </c>
      <c r="D3" s="80"/>
      <c r="F3" s="79"/>
      <c r="H3" s="78"/>
      <c r="I3" s="118" t="s">
        <v>177</v>
      </c>
      <c r="J3" s="114"/>
      <c r="K3" s="1"/>
      <c r="L3" s="114"/>
    </row>
    <row r="4" spans="2:12" ht="14.4">
      <c r="B4" s="82" t="s">
        <v>45</v>
      </c>
      <c r="C4" s="82"/>
      <c r="D4" s="83" t="s">
        <v>46</v>
      </c>
      <c r="E4" s="82" t="s">
        <v>47</v>
      </c>
      <c r="F4" s="84" t="s">
        <v>19</v>
      </c>
      <c r="G4" s="84" t="s">
        <v>184</v>
      </c>
      <c r="H4" s="78"/>
      <c r="I4" s="1" t="s">
        <v>173</v>
      </c>
      <c r="J4" s="114"/>
      <c r="K4" s="1"/>
      <c r="L4" s="114"/>
    </row>
    <row r="5" spans="2:12" ht="14.4">
      <c r="B5" s="85">
        <v>1</v>
      </c>
      <c r="C5" s="85"/>
      <c r="D5" s="86"/>
      <c r="E5" s="85"/>
      <c r="F5" s="87"/>
      <c r="G5" s="132"/>
      <c r="H5" s="78"/>
      <c r="I5" s="1" t="s">
        <v>167</v>
      </c>
      <c r="J5" s="126">
        <f>$F$7</f>
        <v>0</v>
      </c>
      <c r="K5" s="1" t="s">
        <v>168</v>
      </c>
      <c r="L5" s="126">
        <f>$F$17</f>
        <v>8000000</v>
      </c>
    </row>
    <row r="6" spans="2:12" ht="14.4">
      <c r="B6" s="85">
        <v>2</v>
      </c>
      <c r="C6" s="85"/>
      <c r="D6" s="86"/>
      <c r="E6" s="85"/>
      <c r="F6" s="87"/>
      <c r="G6" s="132"/>
      <c r="H6" s="78"/>
      <c r="I6" s="1" t="s">
        <v>169</v>
      </c>
      <c r="J6" s="126">
        <f>$F$25</f>
        <v>11000000</v>
      </c>
      <c r="K6" s="1" t="s">
        <v>170</v>
      </c>
      <c r="L6" s="126">
        <f>$F$31</f>
        <v>500000</v>
      </c>
    </row>
    <row r="7" spans="2:12" ht="14.4">
      <c r="D7" s="80"/>
      <c r="E7" s="91" t="s">
        <v>63</v>
      </c>
      <c r="F7" s="94">
        <f>SUM(F5:F6)</f>
        <v>0</v>
      </c>
      <c r="H7" s="78"/>
      <c r="I7" s="117" t="s">
        <v>182</v>
      </c>
      <c r="J7" s="126">
        <f>$F$38</f>
        <v>1020000</v>
      </c>
      <c r="K7" s="1" t="s">
        <v>172</v>
      </c>
      <c r="L7" s="126">
        <f>$F$45</f>
        <v>200000</v>
      </c>
    </row>
    <row r="8" spans="2:12" ht="14.4">
      <c r="D8" s="80"/>
      <c r="F8" s="93"/>
      <c r="H8" s="78"/>
      <c r="I8" s="1" t="s">
        <v>179</v>
      </c>
      <c r="J8" s="114"/>
      <c r="K8" s="1"/>
      <c r="L8" s="114"/>
    </row>
    <row r="9" spans="2:12" ht="14.4">
      <c r="B9" s="79" t="s">
        <v>104</v>
      </c>
      <c r="I9" s="1"/>
      <c r="J9" s="1" t="s">
        <v>181</v>
      </c>
      <c r="K9" s="117"/>
    </row>
    <row r="10" spans="2:12" ht="14.4">
      <c r="B10" s="82" t="s">
        <v>45</v>
      </c>
      <c r="C10" s="82" t="s">
        <v>2</v>
      </c>
      <c r="D10" s="82" t="s">
        <v>46</v>
      </c>
      <c r="E10" s="82" t="s">
        <v>47</v>
      </c>
      <c r="F10" s="84" t="s">
        <v>19</v>
      </c>
      <c r="G10" s="84" t="s">
        <v>184</v>
      </c>
      <c r="I10" s="117" t="s">
        <v>174</v>
      </c>
      <c r="J10" s="126">
        <f>SUM(J5,L5,J6,L6)</f>
        <v>19500000</v>
      </c>
      <c r="K10" s="122" t="str">
        <f>IF($M$3=0,"",ROUNDDOWN(J10/$M$3,0))</f>
        <v/>
      </c>
    </row>
    <row r="11" spans="2:12" ht="14.4">
      <c r="B11" s="85">
        <v>1</v>
      </c>
      <c r="C11" s="85" t="s">
        <v>48</v>
      </c>
      <c r="D11" s="86" t="s">
        <v>76</v>
      </c>
      <c r="E11" s="85" t="s">
        <v>96</v>
      </c>
      <c r="F11" s="87">
        <v>1000000</v>
      </c>
      <c r="G11" s="132"/>
      <c r="I11" s="117" t="s">
        <v>175</v>
      </c>
      <c r="J11" s="126">
        <f>J7</f>
        <v>1020000</v>
      </c>
      <c r="K11" s="122" t="str">
        <f>IF($M$3=0,"",ROUNDDOWN(J11/$M$3,0))</f>
        <v/>
      </c>
    </row>
    <row r="12" spans="2:12" ht="14.4">
      <c r="B12" s="85">
        <v>2</v>
      </c>
      <c r="C12" s="85" t="s">
        <v>48</v>
      </c>
      <c r="D12" s="86" t="s">
        <v>87</v>
      </c>
      <c r="E12" s="85" t="s">
        <v>97</v>
      </c>
      <c r="F12" s="87">
        <v>1500000</v>
      </c>
      <c r="G12" s="132"/>
      <c r="I12" s="1" t="s">
        <v>176</v>
      </c>
      <c r="J12" s="126">
        <f>L7</f>
        <v>200000</v>
      </c>
      <c r="K12" s="122" t="str">
        <f>IF($M$3=0,"",ROUNDDOWN(J12/$M$3,0))</f>
        <v/>
      </c>
    </row>
    <row r="13" spans="2:12">
      <c r="B13" s="85">
        <v>3</v>
      </c>
      <c r="C13" s="85" t="s">
        <v>48</v>
      </c>
      <c r="D13" s="86" t="s">
        <v>78</v>
      </c>
      <c r="E13" s="85" t="s">
        <v>93</v>
      </c>
      <c r="F13" s="87">
        <v>1000000</v>
      </c>
      <c r="G13" s="132"/>
    </row>
    <row r="14" spans="2:12">
      <c r="B14" s="85">
        <v>4</v>
      </c>
      <c r="C14" s="85" t="s">
        <v>48</v>
      </c>
      <c r="D14" s="86" t="s">
        <v>88</v>
      </c>
      <c r="E14" s="85" t="s">
        <v>162</v>
      </c>
      <c r="F14" s="87">
        <v>1500000</v>
      </c>
      <c r="G14" s="132"/>
    </row>
    <row r="15" spans="2:12">
      <c r="B15" s="85">
        <v>5</v>
      </c>
      <c r="C15" s="85" t="s">
        <v>48</v>
      </c>
      <c r="D15" s="86" t="s">
        <v>78</v>
      </c>
      <c r="E15" s="85" t="s">
        <v>94</v>
      </c>
      <c r="F15" s="87">
        <v>2000000</v>
      </c>
      <c r="G15" s="132"/>
    </row>
    <row r="16" spans="2:12">
      <c r="B16" s="85">
        <v>6</v>
      </c>
      <c r="C16" s="85" t="s">
        <v>48</v>
      </c>
      <c r="D16" s="86" t="s">
        <v>83</v>
      </c>
      <c r="E16" s="85" t="s">
        <v>95</v>
      </c>
      <c r="F16" s="87">
        <v>1000000</v>
      </c>
      <c r="G16" s="132"/>
    </row>
    <row r="17" spans="2:7">
      <c r="D17" s="80"/>
      <c r="E17" s="91" t="s">
        <v>63</v>
      </c>
      <c r="F17" s="94">
        <f>SUM(F11:F16)</f>
        <v>8000000</v>
      </c>
    </row>
    <row r="18" spans="2:7">
      <c r="D18" s="80"/>
      <c r="F18" s="93"/>
    </row>
    <row r="19" spans="2:7">
      <c r="D19" s="80"/>
      <c r="F19" s="93"/>
    </row>
    <row r="20" spans="2:7">
      <c r="D20" s="80"/>
      <c r="F20" s="93"/>
    </row>
    <row r="21" spans="2:7">
      <c r="B21" s="79" t="s">
        <v>106</v>
      </c>
      <c r="D21" s="80"/>
      <c r="F21" s="79"/>
    </row>
    <row r="22" spans="2:7">
      <c r="B22" s="82" t="s">
        <v>45</v>
      </c>
      <c r="C22" s="82"/>
      <c r="D22" s="83" t="s">
        <v>46</v>
      </c>
      <c r="E22" s="82" t="s">
        <v>47</v>
      </c>
      <c r="F22" s="84" t="s">
        <v>19</v>
      </c>
      <c r="G22" s="84" t="s">
        <v>184</v>
      </c>
    </row>
    <row r="23" spans="2:7">
      <c r="B23" s="85">
        <v>1</v>
      </c>
      <c r="C23" s="85" t="s">
        <v>71</v>
      </c>
      <c r="D23" s="86" t="s">
        <v>77</v>
      </c>
      <c r="E23" s="85" t="s">
        <v>82</v>
      </c>
      <c r="F23" s="87">
        <v>10000000</v>
      </c>
      <c r="G23" s="132" t="s">
        <v>185</v>
      </c>
    </row>
    <row r="24" spans="2:7">
      <c r="B24" s="85">
        <v>2</v>
      </c>
      <c r="C24" s="85" t="s">
        <v>71</v>
      </c>
      <c r="D24" s="86" t="s">
        <v>81</v>
      </c>
      <c r="E24" s="85" t="s">
        <v>125</v>
      </c>
      <c r="F24" s="87">
        <v>1000000</v>
      </c>
      <c r="G24" s="132"/>
    </row>
    <row r="25" spans="2:7">
      <c r="D25" s="80"/>
      <c r="E25" s="91" t="s">
        <v>63</v>
      </c>
      <c r="F25" s="94">
        <f>SUM(F23:F24)</f>
        <v>11000000</v>
      </c>
    </row>
    <row r="26" spans="2:7">
      <c r="D26" s="80"/>
      <c r="F26" s="93"/>
    </row>
    <row r="27" spans="2:7">
      <c r="B27" s="79" t="s">
        <v>107</v>
      </c>
      <c r="D27" s="80"/>
      <c r="F27" s="79"/>
    </row>
    <row r="28" spans="2:7">
      <c r="B28" s="82" t="s">
        <v>45</v>
      </c>
      <c r="C28" s="82"/>
      <c r="D28" s="83" t="s">
        <v>46</v>
      </c>
      <c r="E28" s="82" t="s">
        <v>47</v>
      </c>
      <c r="F28" s="84" t="s">
        <v>19</v>
      </c>
      <c r="G28" s="84" t="s">
        <v>184</v>
      </c>
    </row>
    <row r="29" spans="2:7">
      <c r="B29" s="85">
        <v>1</v>
      </c>
      <c r="C29" s="85" t="s">
        <v>53</v>
      </c>
      <c r="D29" s="86" t="s">
        <v>85</v>
      </c>
      <c r="E29" s="104" t="s">
        <v>98</v>
      </c>
      <c r="F29" s="87">
        <v>500000</v>
      </c>
      <c r="G29" s="132"/>
    </row>
    <row r="30" spans="2:7">
      <c r="B30" s="85">
        <v>2</v>
      </c>
      <c r="C30" s="85"/>
      <c r="D30" s="86"/>
      <c r="E30" s="85"/>
      <c r="F30" s="87"/>
      <c r="G30" s="132"/>
    </row>
    <row r="31" spans="2:7">
      <c r="D31" s="80"/>
      <c r="E31" s="91" t="s">
        <v>63</v>
      </c>
      <c r="F31" s="94">
        <f>SUM(F29:F30)</f>
        <v>500000</v>
      </c>
    </row>
    <row r="32" spans="2:7">
      <c r="D32" s="80"/>
      <c r="F32" s="93"/>
    </row>
    <row r="33" spans="2:7">
      <c r="B33" s="79" t="s">
        <v>105</v>
      </c>
      <c r="D33" s="80"/>
    </row>
    <row r="34" spans="2:7">
      <c r="B34" s="82" t="s">
        <v>45</v>
      </c>
      <c r="C34" s="82"/>
      <c r="D34" s="83" t="s">
        <v>46</v>
      </c>
      <c r="E34" s="82" t="s">
        <v>47</v>
      </c>
      <c r="F34" s="84" t="s">
        <v>19</v>
      </c>
      <c r="G34" s="84" t="s">
        <v>184</v>
      </c>
    </row>
    <row r="35" spans="2:7">
      <c r="B35" s="105">
        <v>1</v>
      </c>
      <c r="C35" s="85" t="s">
        <v>79</v>
      </c>
      <c r="D35" s="86" t="s">
        <v>89</v>
      </c>
      <c r="E35" s="85" t="s">
        <v>99</v>
      </c>
      <c r="F35" s="87">
        <v>500000</v>
      </c>
      <c r="G35" s="132"/>
    </row>
    <row r="36" spans="2:7">
      <c r="B36" s="105">
        <v>2</v>
      </c>
      <c r="C36" s="85" t="s">
        <v>79</v>
      </c>
      <c r="D36" s="86" t="s">
        <v>90</v>
      </c>
      <c r="E36" s="85" t="s">
        <v>100</v>
      </c>
      <c r="F36" s="87">
        <v>500000</v>
      </c>
      <c r="G36" s="132"/>
    </row>
    <row r="37" spans="2:7">
      <c r="B37" s="85">
        <v>3</v>
      </c>
      <c r="C37" s="85" t="s">
        <v>79</v>
      </c>
      <c r="D37" s="86" t="s">
        <v>72</v>
      </c>
      <c r="E37" s="85" t="s">
        <v>91</v>
      </c>
      <c r="F37" s="87">
        <v>20000</v>
      </c>
      <c r="G37" s="132"/>
    </row>
    <row r="38" spans="2:7">
      <c r="D38" s="80"/>
      <c r="E38" s="91" t="s">
        <v>63</v>
      </c>
      <c r="F38" s="107">
        <f>SUM(F35:F37)</f>
        <v>1020000</v>
      </c>
    </row>
    <row r="39" spans="2:7">
      <c r="F39" s="79"/>
    </row>
    <row r="40" spans="2:7">
      <c r="D40" s="80"/>
    </row>
    <row r="41" spans="2:7">
      <c r="B41" s="79" t="s">
        <v>102</v>
      </c>
      <c r="D41" s="80"/>
    </row>
    <row r="42" spans="2:7">
      <c r="B42" s="82" t="s">
        <v>45</v>
      </c>
      <c r="C42" s="82"/>
      <c r="D42" s="83" t="s">
        <v>46</v>
      </c>
      <c r="E42" s="82" t="s">
        <v>47</v>
      </c>
      <c r="F42" s="84" t="s">
        <v>19</v>
      </c>
      <c r="G42" s="84" t="s">
        <v>184</v>
      </c>
    </row>
    <row r="43" spans="2:7" ht="15" customHeight="1">
      <c r="B43" s="85">
        <v>1</v>
      </c>
      <c r="C43" s="85" t="s">
        <v>80</v>
      </c>
      <c r="D43" s="86" t="s">
        <v>92</v>
      </c>
      <c r="E43" s="85" t="s">
        <v>101</v>
      </c>
      <c r="F43" s="87">
        <v>200000</v>
      </c>
      <c r="G43" s="132"/>
    </row>
    <row r="44" spans="2:7" ht="15" customHeight="1">
      <c r="B44" s="85">
        <v>2</v>
      </c>
      <c r="C44" s="106"/>
      <c r="D44" s="86"/>
      <c r="E44" s="85"/>
      <c r="F44" s="89"/>
      <c r="G44" s="132"/>
    </row>
    <row r="45" spans="2:7">
      <c r="D45" s="80"/>
      <c r="E45" s="91" t="s">
        <v>63</v>
      </c>
      <c r="F45" s="94">
        <f>SUM(F43:F44)</f>
        <v>200000</v>
      </c>
    </row>
    <row r="47" spans="2:7">
      <c r="E47" s="82" t="s">
        <v>183</v>
      </c>
      <c r="F47" s="87">
        <f>SUM(F7,F17,F25,F31,F38,F45)</f>
        <v>20720000</v>
      </c>
    </row>
  </sheetData>
  <sheetProtection algorithmName="SHA-512" hashValue="SCOhCdAwNU9wk58y6l1RfYD42OgdYlVqiKhs533hnSCZzsNLrU7hbGP70kpkKg4CpYAwdSWhE9/6BQ3RsP90ng==" saltValue="00po1oW5P7VJeaI8yCpq5w==" spinCount="100000" sheet="1" formatCells="0" formatColumns="0" formatRows="0" insertColumns="0" insertRows="0" insertHyperlinks="0" deleteColumns="0" deleteRows="0" sort="0" autoFilter="0" pivotTables="0"/>
  <mergeCells count="1">
    <mergeCell ref="B1:F1"/>
  </mergeCells>
  <phoneticPr fontId="27"/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6757A8-A6F5-4A6D-AF6C-CD5D7538852E}">
          <x14:formula1>
            <xm:f>非表示_プルダウン選択肢!$J$2</xm:f>
          </x14:formula1>
          <xm:sqref>G5:G6 G11:G16 G23:G24 G29:G30 G35:G37 G43:G44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F0F8D-26F5-412D-AE0D-06298AB6E7E7}">
  <sheetPr>
    <pageSetUpPr fitToPage="1"/>
  </sheetPr>
  <dimension ref="B1:U48"/>
  <sheetViews>
    <sheetView showGridLines="0" showZeros="0" zoomScale="65" zoomScaleNormal="65" workbookViewId="0"/>
  </sheetViews>
  <sheetFormatPr defaultColWidth="13" defaultRowHeight="48.75" customHeight="1" outlineLevelCol="1"/>
  <cols>
    <col min="1" max="1" width="3.59765625" style="1" customWidth="1"/>
    <col min="2" max="2" width="8.59765625" style="1" customWidth="1"/>
    <col min="3" max="3" width="4.59765625" style="1" customWidth="1"/>
    <col min="4" max="4" width="41.59765625" style="1" customWidth="1"/>
    <col min="5" max="5" width="24.09765625" style="1" bestFit="1" customWidth="1"/>
    <col min="6" max="6" width="41.59765625" style="1" customWidth="1"/>
    <col min="7" max="7" width="21.5" style="77" bestFit="1" customWidth="1"/>
    <col min="8" max="8" width="10" style="1" bestFit="1" customWidth="1"/>
    <col min="9" max="9" width="19.09765625" style="1" customWidth="1"/>
    <col min="10" max="10" width="21" style="22" customWidth="1"/>
    <col min="11" max="11" width="17" style="1" customWidth="1"/>
    <col min="12" max="12" width="21.09765625" style="1" customWidth="1"/>
    <col min="13" max="13" width="21.59765625" style="22" customWidth="1"/>
    <col min="14" max="14" width="19.09765625" style="1" customWidth="1"/>
    <col min="15" max="15" width="2.09765625" style="1" customWidth="1"/>
    <col min="16" max="16" width="2.3984375" style="1" customWidth="1"/>
    <col min="17" max="20" width="15.69921875" style="1" hidden="1" customWidth="1" outlineLevel="1"/>
    <col min="21" max="21" width="13" style="1" collapsed="1"/>
    <col min="22" max="16384" width="13" style="1"/>
  </cols>
  <sheetData>
    <row r="1" spans="2:20" ht="44.1" customHeight="1" thickBot="1">
      <c r="B1" s="151" t="s">
        <v>24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Q1" s="35"/>
      <c r="R1" s="35"/>
      <c r="S1" s="35"/>
      <c r="T1" s="35"/>
    </row>
    <row r="2" spans="2:20" ht="19.2">
      <c r="B2" s="2"/>
      <c r="C2" s="3"/>
      <c r="D2" s="3"/>
      <c r="E2" s="3"/>
      <c r="F2" s="3"/>
      <c r="G2" s="4"/>
      <c r="H2" s="3"/>
      <c r="I2" s="3"/>
      <c r="J2" s="5"/>
      <c r="K2" s="3"/>
      <c r="L2" s="3"/>
      <c r="M2" s="5"/>
      <c r="N2" s="5"/>
      <c r="O2" s="6"/>
      <c r="Q2" s="35"/>
      <c r="R2" s="35"/>
      <c r="S2" s="35"/>
      <c r="T2" s="35"/>
    </row>
    <row r="3" spans="2:20" ht="60" customHeight="1">
      <c r="B3" s="7"/>
      <c r="D3" s="127" t="s">
        <v>7</v>
      </c>
      <c r="E3" s="155" t="s">
        <v>223</v>
      </c>
      <c r="F3" s="156"/>
      <c r="G3" s="156"/>
      <c r="H3" s="157"/>
      <c r="I3" s="147" t="s">
        <v>216</v>
      </c>
      <c r="J3" s="159" t="s">
        <v>225</v>
      </c>
      <c r="K3" s="160"/>
      <c r="L3" s="160"/>
      <c r="M3" s="10" t="s">
        <v>8</v>
      </c>
      <c r="N3" s="11"/>
      <c r="O3" s="12"/>
      <c r="Q3" s="35"/>
      <c r="R3" s="35"/>
      <c r="S3" s="35"/>
      <c r="T3" s="35"/>
    </row>
    <row r="4" spans="2:20" ht="60" customHeight="1">
      <c r="B4" s="13"/>
      <c r="D4" s="127" t="s">
        <v>35</v>
      </c>
      <c r="E4" s="155" t="s">
        <v>224</v>
      </c>
      <c r="F4" s="156"/>
      <c r="G4" s="156"/>
      <c r="H4" s="157"/>
      <c r="I4" s="9"/>
      <c r="J4" s="134"/>
      <c r="K4" s="147" t="s">
        <v>222</v>
      </c>
      <c r="L4" s="133">
        <v>10</v>
      </c>
      <c r="M4" s="14" t="s">
        <v>25</v>
      </c>
      <c r="N4" s="15" t="s">
        <v>26</v>
      </c>
      <c r="O4" s="12"/>
      <c r="Q4" s="35"/>
      <c r="R4" s="35"/>
      <c r="S4" s="35"/>
      <c r="T4" s="35"/>
    </row>
    <row r="5" spans="2:20" ht="15" customHeight="1" thickBot="1">
      <c r="B5" s="16"/>
      <c r="C5" s="17"/>
      <c r="D5" s="17"/>
      <c r="E5" s="17"/>
      <c r="F5" s="17"/>
      <c r="G5" s="18"/>
      <c r="H5" s="17"/>
      <c r="I5" s="17"/>
      <c r="J5" s="19"/>
      <c r="K5" s="17"/>
      <c r="L5" s="138"/>
      <c r="M5" s="19"/>
      <c r="N5" s="17"/>
      <c r="O5" s="20"/>
      <c r="Q5" s="35"/>
      <c r="R5" s="35"/>
      <c r="S5" s="35"/>
      <c r="T5" s="35"/>
    </row>
    <row r="6" spans="2:20" ht="15" customHeight="1" thickBot="1">
      <c r="G6" s="21"/>
      <c r="M6" s="23"/>
    </row>
    <row r="7" spans="2:20" ht="36" customHeight="1">
      <c r="B7" s="24" t="s">
        <v>29</v>
      </c>
      <c r="C7" s="25"/>
      <c r="D7" s="25"/>
      <c r="E7" s="25"/>
      <c r="F7" s="25"/>
      <c r="G7" s="26"/>
      <c r="H7" s="25"/>
      <c r="I7" s="25"/>
      <c r="J7" s="27"/>
      <c r="K7" s="25"/>
      <c r="L7" s="25"/>
      <c r="M7" s="27"/>
      <c r="N7" s="25"/>
      <c r="O7" s="6"/>
      <c r="Q7" s="119" t="s">
        <v>177</v>
      </c>
      <c r="R7" s="114"/>
      <c r="T7" s="114"/>
    </row>
    <row r="8" spans="2:20" ht="48.75" customHeight="1">
      <c r="B8" s="7"/>
      <c r="C8" s="28" t="s">
        <v>6</v>
      </c>
      <c r="D8" s="29" t="s">
        <v>2</v>
      </c>
      <c r="E8" s="30" t="s">
        <v>16</v>
      </c>
      <c r="F8" s="31" t="s">
        <v>1</v>
      </c>
      <c r="G8" s="32" t="s">
        <v>19</v>
      </c>
      <c r="H8" s="162" t="s">
        <v>0</v>
      </c>
      <c r="I8" s="163"/>
      <c r="J8" s="163"/>
      <c r="K8" s="163"/>
      <c r="L8" s="163"/>
      <c r="M8" s="163"/>
      <c r="N8" s="164"/>
      <c r="O8" s="12"/>
      <c r="Q8" s="35" t="s">
        <v>173</v>
      </c>
      <c r="R8" s="120"/>
      <c r="S8" s="35"/>
      <c r="T8" s="120"/>
    </row>
    <row r="9" spans="2:20" ht="13.5" customHeight="1">
      <c r="B9" s="33"/>
      <c r="C9" s="34"/>
      <c r="D9" s="35"/>
      <c r="E9" s="35"/>
      <c r="F9" s="35"/>
      <c r="G9" s="36"/>
      <c r="H9" s="35"/>
      <c r="I9" s="35"/>
      <c r="J9" s="37"/>
      <c r="K9" s="35"/>
      <c r="L9" s="35"/>
      <c r="M9" s="37"/>
      <c r="N9" s="35"/>
      <c r="O9" s="12"/>
      <c r="Q9" s="35"/>
      <c r="R9" s="120"/>
      <c r="S9" s="35"/>
      <c r="T9" s="120"/>
    </row>
    <row r="10" spans="2:20" ht="64.349999999999994" customHeight="1">
      <c r="B10" s="38"/>
      <c r="C10" s="39">
        <v>1</v>
      </c>
      <c r="D10" s="40" t="s">
        <v>149</v>
      </c>
      <c r="E10" s="41" t="s">
        <v>66</v>
      </c>
      <c r="F10" s="41" t="s">
        <v>150</v>
      </c>
      <c r="G10" s="42">
        <v>9000000</v>
      </c>
      <c r="H10" s="152" t="s">
        <v>54</v>
      </c>
      <c r="I10" s="153"/>
      <c r="J10" s="153"/>
      <c r="K10" s="153"/>
      <c r="L10" s="153"/>
      <c r="M10" s="153"/>
      <c r="N10" s="154"/>
      <c r="O10" s="12"/>
      <c r="Q10" s="44" t="s">
        <v>167</v>
      </c>
      <c r="R10" s="124">
        <f>SUMIF($E$10:$E$19,Q10,$G$10:$G$19)</f>
        <v>9000000</v>
      </c>
      <c r="S10" s="35" t="s">
        <v>168</v>
      </c>
      <c r="T10" s="124">
        <f>SUMIF($E$10:$E$19,S10,$G$10:$G$19)</f>
        <v>7150000</v>
      </c>
    </row>
    <row r="11" spans="2:20" ht="64.349999999999994" customHeight="1">
      <c r="B11" s="7"/>
      <c r="C11" s="39">
        <v>2</v>
      </c>
      <c r="D11" s="40" t="s">
        <v>49</v>
      </c>
      <c r="E11" s="41" t="s">
        <v>67</v>
      </c>
      <c r="F11" s="41" t="s">
        <v>151</v>
      </c>
      <c r="G11" s="42">
        <v>7150000</v>
      </c>
      <c r="H11" s="152" t="s">
        <v>54</v>
      </c>
      <c r="I11" s="153"/>
      <c r="J11" s="153"/>
      <c r="K11" s="153"/>
      <c r="L11" s="153"/>
      <c r="M11" s="153"/>
      <c r="N11" s="154"/>
      <c r="O11" s="12"/>
      <c r="Q11" s="44" t="s">
        <v>169</v>
      </c>
      <c r="R11" s="124">
        <f>SUMIF($E$10:$E$19,Q11,$G$10:$G$19)</f>
        <v>3500000</v>
      </c>
      <c r="S11" s="35" t="s">
        <v>170</v>
      </c>
      <c r="T11" s="124">
        <f>SUMIF($E$10:$E$19,S11,$G$10:$G$19)</f>
        <v>1200000</v>
      </c>
    </row>
    <row r="12" spans="2:20" ht="64.349999999999994" customHeight="1">
      <c r="B12" s="7"/>
      <c r="C12" s="39">
        <v>3</v>
      </c>
      <c r="D12" s="40" t="s">
        <v>38</v>
      </c>
      <c r="E12" s="41" t="s">
        <v>68</v>
      </c>
      <c r="F12" s="41" t="s">
        <v>55</v>
      </c>
      <c r="G12" s="42">
        <v>3500000</v>
      </c>
      <c r="H12" s="152" t="s">
        <v>54</v>
      </c>
      <c r="I12" s="153"/>
      <c r="J12" s="153"/>
      <c r="K12" s="153"/>
      <c r="L12" s="153"/>
      <c r="M12" s="153"/>
      <c r="N12" s="154"/>
      <c r="O12" s="12"/>
      <c r="Q12" s="44" t="s">
        <v>171</v>
      </c>
      <c r="R12" s="124">
        <f>SUMIF($E$10:$E$19,Q12,$G$10:$G$19)</f>
        <v>1200000</v>
      </c>
      <c r="S12" s="44" t="s">
        <v>172</v>
      </c>
      <c r="T12" s="124">
        <f>SUMIF($E$10:$E$19,S12,$G$10:$G$19)</f>
        <v>150000</v>
      </c>
    </row>
    <row r="13" spans="2:20" ht="64.349999999999994" customHeight="1">
      <c r="B13" s="7"/>
      <c r="C13" s="39">
        <v>4</v>
      </c>
      <c r="D13" s="39" t="s">
        <v>86</v>
      </c>
      <c r="E13" s="41" t="s">
        <v>69</v>
      </c>
      <c r="F13" s="39" t="s">
        <v>152</v>
      </c>
      <c r="G13" s="42">
        <v>1200000</v>
      </c>
      <c r="H13" s="152" t="s">
        <v>54</v>
      </c>
      <c r="I13" s="153"/>
      <c r="J13" s="153"/>
      <c r="K13" s="153"/>
      <c r="L13" s="153"/>
      <c r="M13" s="153"/>
      <c r="N13" s="154"/>
      <c r="O13" s="12"/>
      <c r="Q13" s="35" t="s">
        <v>178</v>
      </c>
      <c r="R13" s="120"/>
      <c r="S13" s="35"/>
      <c r="T13" s="120"/>
    </row>
    <row r="14" spans="2:20" ht="64.349999999999994" customHeight="1">
      <c r="B14" s="7"/>
      <c r="C14" s="39">
        <v>5</v>
      </c>
      <c r="D14" s="40" t="s">
        <v>153</v>
      </c>
      <c r="E14" s="41" t="s">
        <v>165</v>
      </c>
      <c r="F14" s="41" t="s">
        <v>154</v>
      </c>
      <c r="G14" s="42">
        <v>1200000</v>
      </c>
      <c r="H14" s="152" t="s">
        <v>54</v>
      </c>
      <c r="I14" s="153"/>
      <c r="J14" s="153"/>
      <c r="K14" s="153"/>
      <c r="L14" s="153"/>
      <c r="M14" s="153"/>
      <c r="N14" s="154"/>
      <c r="O14" s="12"/>
      <c r="Q14" s="35"/>
      <c r="R14" s="44" t="s">
        <v>181</v>
      </c>
      <c r="S14" s="44" t="s">
        <v>180</v>
      </c>
      <c r="T14" s="120"/>
    </row>
    <row r="15" spans="2:20" ht="64.349999999999994" customHeight="1">
      <c r="B15" s="7"/>
      <c r="C15" s="39">
        <v>6</v>
      </c>
      <c r="D15" s="108" t="s">
        <v>56</v>
      </c>
      <c r="E15" s="41" t="s">
        <v>70</v>
      </c>
      <c r="F15" s="41" t="s">
        <v>156</v>
      </c>
      <c r="G15" s="97">
        <v>150000</v>
      </c>
      <c r="H15" s="152" t="s">
        <v>54</v>
      </c>
      <c r="I15" s="153"/>
      <c r="J15" s="153"/>
      <c r="K15" s="153"/>
      <c r="L15" s="153"/>
      <c r="M15" s="153"/>
      <c r="N15" s="154"/>
      <c r="O15" s="12"/>
      <c r="Q15" s="44" t="s">
        <v>174</v>
      </c>
      <c r="R15" s="124">
        <f>SUM(R10,T10,R11,T11)</f>
        <v>20850000</v>
      </c>
      <c r="S15" s="124" t="e">
        <f>IF(#REF!=0,"",ROUNDDOWN(R15/#REF!,0))</f>
        <v>#REF!</v>
      </c>
      <c r="T15" s="120"/>
    </row>
    <row r="16" spans="2:20" ht="64.349999999999994" customHeight="1">
      <c r="B16" s="7"/>
      <c r="C16" s="39">
        <v>7</v>
      </c>
      <c r="D16" s="95"/>
      <c r="E16" s="95"/>
      <c r="F16" s="95"/>
      <c r="G16" s="42"/>
      <c r="H16" s="152"/>
      <c r="I16" s="153"/>
      <c r="J16" s="153"/>
      <c r="K16" s="153"/>
      <c r="L16" s="153"/>
      <c r="M16" s="153"/>
      <c r="N16" s="154"/>
      <c r="O16" s="12"/>
      <c r="Q16" s="44" t="s">
        <v>175</v>
      </c>
      <c r="R16" s="124">
        <f>R12</f>
        <v>1200000</v>
      </c>
      <c r="S16" s="124" t="e">
        <f>IF(#REF!=0,"",ROUNDDOWN(R16/#REF!,0))</f>
        <v>#REF!</v>
      </c>
      <c r="T16" s="120"/>
    </row>
    <row r="17" spans="2:20" ht="64.349999999999994" customHeight="1">
      <c r="B17" s="7"/>
      <c r="C17" s="39">
        <v>8</v>
      </c>
      <c r="D17" s="95"/>
      <c r="E17" s="95"/>
      <c r="F17" s="95"/>
      <c r="G17" s="42"/>
      <c r="H17" s="152"/>
      <c r="I17" s="153"/>
      <c r="J17" s="153"/>
      <c r="K17" s="153"/>
      <c r="L17" s="153"/>
      <c r="M17" s="153"/>
      <c r="N17" s="154"/>
      <c r="O17" s="12"/>
      <c r="Q17" s="44" t="s">
        <v>176</v>
      </c>
      <c r="R17" s="124">
        <f>T12</f>
        <v>150000</v>
      </c>
      <c r="S17" s="124" t="e">
        <f>IF(#REF!=0,"",ROUNDDOWN(R17/#REF!,0))</f>
        <v>#REF!</v>
      </c>
      <c r="T17" s="114"/>
    </row>
    <row r="18" spans="2:20" ht="64.349999999999994" customHeight="1">
      <c r="B18" s="7"/>
      <c r="C18" s="39">
        <v>9</v>
      </c>
      <c r="D18" s="95"/>
      <c r="E18" s="41"/>
      <c r="F18" s="95"/>
      <c r="G18" s="42"/>
      <c r="H18" s="152"/>
      <c r="I18" s="153"/>
      <c r="J18" s="153"/>
      <c r="K18" s="153"/>
      <c r="L18" s="153"/>
      <c r="M18" s="153"/>
      <c r="N18" s="154"/>
      <c r="O18" s="12"/>
    </row>
    <row r="19" spans="2:20" ht="64.349999999999994" customHeight="1">
      <c r="B19" s="7"/>
      <c r="C19" s="39">
        <v>10</v>
      </c>
      <c r="D19" s="40"/>
      <c r="E19" s="41"/>
      <c r="F19" s="41"/>
      <c r="G19" s="42"/>
      <c r="H19" s="152"/>
      <c r="I19" s="153"/>
      <c r="J19" s="153"/>
      <c r="K19" s="153"/>
      <c r="L19" s="153"/>
      <c r="M19" s="153"/>
      <c r="N19" s="154"/>
      <c r="O19" s="12"/>
    </row>
    <row r="20" spans="2:20" ht="36" customHeight="1">
      <c r="B20" s="43" t="s">
        <v>27</v>
      </c>
      <c r="C20" s="34"/>
      <c r="D20" s="44"/>
      <c r="E20" s="44"/>
      <c r="F20" s="35"/>
      <c r="G20" s="36"/>
      <c r="H20" s="158"/>
      <c r="I20" s="158"/>
      <c r="J20" s="158"/>
      <c r="K20" s="158"/>
      <c r="L20" s="158"/>
      <c r="M20" s="158"/>
      <c r="N20" s="158"/>
      <c r="O20" s="12"/>
    </row>
    <row r="21" spans="2:20" ht="64.349999999999994" customHeight="1">
      <c r="B21" s="38"/>
      <c r="C21" s="39">
        <v>1</v>
      </c>
      <c r="D21" s="108" t="s">
        <v>39</v>
      </c>
      <c r="E21" s="96" t="s">
        <v>40</v>
      </c>
      <c r="F21" s="96" t="s">
        <v>158</v>
      </c>
      <c r="G21" s="97">
        <v>1500000</v>
      </c>
      <c r="H21" s="152"/>
      <c r="I21" s="153"/>
      <c r="J21" s="153"/>
      <c r="K21" s="153"/>
      <c r="L21" s="153"/>
      <c r="M21" s="153"/>
      <c r="N21" s="154"/>
      <c r="O21" s="12"/>
    </row>
    <row r="22" spans="2:20" ht="64.349999999999994" customHeight="1">
      <c r="B22" s="7"/>
      <c r="C22" s="39">
        <v>2</v>
      </c>
      <c r="D22" s="108" t="s">
        <v>41</v>
      </c>
      <c r="E22" s="96" t="s">
        <v>40</v>
      </c>
      <c r="F22" s="108" t="s">
        <v>159</v>
      </c>
      <c r="G22" s="97">
        <v>1000000</v>
      </c>
      <c r="H22" s="152"/>
      <c r="I22" s="153"/>
      <c r="J22" s="153"/>
      <c r="K22" s="153"/>
      <c r="L22" s="153"/>
      <c r="M22" s="153"/>
      <c r="N22" s="154"/>
      <c r="O22" s="12"/>
    </row>
    <row r="23" spans="2:20" ht="64.349999999999994" customHeight="1">
      <c r="B23" s="7"/>
      <c r="C23" s="39">
        <v>3</v>
      </c>
      <c r="D23" s="108" t="s">
        <v>43</v>
      </c>
      <c r="E23" s="96" t="s">
        <v>40</v>
      </c>
      <c r="F23" s="108" t="s">
        <v>57</v>
      </c>
      <c r="G23" s="97">
        <v>500000</v>
      </c>
      <c r="H23" s="152"/>
      <c r="I23" s="153"/>
      <c r="J23" s="153"/>
      <c r="K23" s="153"/>
      <c r="L23" s="153"/>
      <c r="M23" s="153"/>
      <c r="N23" s="154"/>
      <c r="O23" s="12"/>
    </row>
    <row r="24" spans="2:20" ht="64.349999999999994" customHeight="1">
      <c r="B24" s="7"/>
      <c r="C24" s="39">
        <v>4</v>
      </c>
      <c r="D24" s="108"/>
      <c r="E24" s="96"/>
      <c r="F24" s="108"/>
      <c r="G24" s="97"/>
      <c r="H24" s="152"/>
      <c r="I24" s="153"/>
      <c r="J24" s="153"/>
      <c r="K24" s="153"/>
      <c r="L24" s="153"/>
      <c r="M24" s="153"/>
      <c r="N24" s="154"/>
      <c r="O24" s="12"/>
    </row>
    <row r="25" spans="2:20" ht="64.349999999999994" customHeight="1">
      <c r="B25" s="7"/>
      <c r="C25" s="39">
        <v>5</v>
      </c>
      <c r="D25" s="40"/>
      <c r="E25" s="41"/>
      <c r="F25" s="40"/>
      <c r="G25" s="42"/>
      <c r="H25" s="152"/>
      <c r="I25" s="153"/>
      <c r="J25" s="153"/>
      <c r="K25" s="153"/>
      <c r="L25" s="153"/>
      <c r="M25" s="153"/>
      <c r="N25" s="154"/>
      <c r="O25" s="12"/>
      <c r="Q25" s="45"/>
      <c r="R25" s="46"/>
    </row>
    <row r="26" spans="2:20" ht="15" customHeight="1">
      <c r="B26" s="7"/>
      <c r="C26" s="35"/>
      <c r="D26" s="44"/>
      <c r="E26" s="44"/>
      <c r="F26" s="35"/>
      <c r="G26" s="36"/>
      <c r="H26" s="35"/>
      <c r="I26" s="35"/>
      <c r="J26" s="37"/>
      <c r="K26" s="35"/>
      <c r="L26" s="35"/>
      <c r="M26" s="37"/>
      <c r="N26" s="35"/>
      <c r="O26" s="12"/>
    </row>
    <row r="27" spans="2:20" s="50" customFormat="1" ht="48.75" customHeight="1">
      <c r="B27" s="47"/>
      <c r="C27" s="45"/>
      <c r="D27" s="48"/>
      <c r="E27" s="48"/>
      <c r="F27" s="49" t="s">
        <v>10</v>
      </c>
      <c r="G27" s="98">
        <f>SUM(G10:G25)</f>
        <v>25200000</v>
      </c>
      <c r="H27" s="45"/>
      <c r="I27" s="45"/>
      <c r="J27" s="45" t="s">
        <v>30</v>
      </c>
      <c r="M27" s="98">
        <f>SUM(G10:G19)</f>
        <v>22200000</v>
      </c>
      <c r="N27" s="45"/>
      <c r="O27" s="51"/>
      <c r="R27" s="52"/>
    </row>
    <row r="28" spans="2:20" ht="15" customHeight="1" thickBot="1">
      <c r="B28" s="53"/>
      <c r="C28" s="54"/>
      <c r="D28" s="55"/>
      <c r="E28" s="55"/>
      <c r="F28" s="54"/>
      <c r="G28" s="56"/>
      <c r="H28" s="54"/>
      <c r="I28" s="54"/>
      <c r="J28" s="57"/>
      <c r="K28" s="54"/>
      <c r="L28" s="54"/>
      <c r="M28" s="57"/>
      <c r="N28" s="54"/>
      <c r="O28" s="20"/>
    </row>
    <row r="29" spans="2:20" ht="15" customHeight="1" thickBot="1">
      <c r="B29" s="35"/>
      <c r="C29" s="35"/>
      <c r="D29" s="44"/>
      <c r="E29" s="44"/>
      <c r="F29" s="35"/>
      <c r="G29" s="36"/>
      <c r="H29" s="35"/>
      <c r="I29" s="35"/>
      <c r="J29" s="37"/>
      <c r="K29" s="35"/>
      <c r="L29" s="35"/>
      <c r="M29" s="37"/>
      <c r="N29" s="35"/>
    </row>
    <row r="30" spans="2:20" ht="32.25" customHeight="1">
      <c r="B30" s="24" t="s">
        <v>28</v>
      </c>
      <c r="C30" s="25"/>
      <c r="D30" s="58"/>
      <c r="E30" s="58"/>
      <c r="F30" s="25"/>
      <c r="G30" s="26"/>
      <c r="H30" s="25"/>
      <c r="I30" s="25"/>
      <c r="J30" s="27"/>
      <c r="K30" s="25"/>
      <c r="L30" s="25"/>
      <c r="M30" s="27"/>
      <c r="N30" s="25"/>
      <c r="O30" s="6"/>
    </row>
    <row r="31" spans="2:20" ht="48.75" customHeight="1">
      <c r="B31" s="7"/>
      <c r="C31" s="28" t="s">
        <v>6</v>
      </c>
      <c r="D31" s="59" t="s">
        <v>18</v>
      </c>
      <c r="E31" s="30" t="s">
        <v>17</v>
      </c>
      <c r="F31" s="31" t="s">
        <v>3</v>
      </c>
      <c r="G31" s="32" t="s">
        <v>4</v>
      </c>
      <c r="H31" s="162" t="s">
        <v>0</v>
      </c>
      <c r="I31" s="163"/>
      <c r="J31" s="163"/>
      <c r="K31" s="163"/>
      <c r="L31" s="163"/>
      <c r="M31" s="163"/>
      <c r="N31" s="164"/>
      <c r="O31" s="12"/>
    </row>
    <row r="32" spans="2:20" ht="15" customHeight="1">
      <c r="B32" s="7"/>
      <c r="C32" s="35"/>
      <c r="D32" s="44"/>
      <c r="E32" s="44"/>
      <c r="F32" s="35"/>
      <c r="G32" s="36"/>
      <c r="H32" s="35"/>
      <c r="I32" s="35"/>
      <c r="J32" s="37"/>
      <c r="K32" s="35"/>
      <c r="L32" s="35"/>
      <c r="M32" s="37"/>
      <c r="N32" s="35"/>
      <c r="O32" s="12"/>
    </row>
    <row r="33" spans="2:20" ht="64.349999999999994" customHeight="1">
      <c r="B33" s="7"/>
      <c r="C33" s="39">
        <v>1</v>
      </c>
      <c r="D33" s="96" t="s">
        <v>44</v>
      </c>
      <c r="E33" s="96" t="s">
        <v>119</v>
      </c>
      <c r="F33" s="96" t="s">
        <v>161</v>
      </c>
      <c r="G33" s="97">
        <v>15000000</v>
      </c>
      <c r="H33" s="152"/>
      <c r="I33" s="153"/>
      <c r="J33" s="153"/>
      <c r="K33" s="153"/>
      <c r="L33" s="153"/>
      <c r="M33" s="153"/>
      <c r="N33" s="154"/>
      <c r="O33" s="12"/>
    </row>
    <row r="34" spans="2:20" ht="64.349999999999994" customHeight="1">
      <c r="B34" s="7"/>
      <c r="C34" s="39">
        <v>2</v>
      </c>
      <c r="D34" s="96" t="s">
        <v>44</v>
      </c>
      <c r="E34" s="96" t="s">
        <v>120</v>
      </c>
      <c r="F34" s="96" t="s">
        <v>160</v>
      </c>
      <c r="G34" s="97">
        <v>1000000</v>
      </c>
      <c r="H34" s="152"/>
      <c r="I34" s="153"/>
      <c r="J34" s="153"/>
      <c r="K34" s="153"/>
      <c r="L34" s="153"/>
      <c r="M34" s="153"/>
      <c r="N34" s="154"/>
      <c r="O34" s="12"/>
    </row>
    <row r="35" spans="2:20" ht="64.349999999999994" customHeight="1">
      <c r="B35" s="7"/>
      <c r="C35" s="39">
        <v>3</v>
      </c>
      <c r="D35" s="41"/>
      <c r="E35" s="96"/>
      <c r="F35" s="39"/>
      <c r="G35" s="42"/>
      <c r="H35" s="152"/>
      <c r="I35" s="153"/>
      <c r="J35" s="153"/>
      <c r="K35" s="153"/>
      <c r="L35" s="153"/>
      <c r="M35" s="153"/>
      <c r="N35" s="154"/>
      <c r="O35" s="12"/>
    </row>
    <row r="36" spans="2:20" ht="64.349999999999994" customHeight="1">
      <c r="B36" s="7"/>
      <c r="C36" s="39">
        <v>4</v>
      </c>
      <c r="D36" s="41"/>
      <c r="E36" s="96"/>
      <c r="F36" s="39"/>
      <c r="G36" s="42"/>
      <c r="H36" s="152"/>
      <c r="I36" s="153"/>
      <c r="J36" s="153"/>
      <c r="K36" s="153"/>
      <c r="L36" s="153"/>
      <c r="M36" s="153"/>
      <c r="N36" s="154"/>
      <c r="O36" s="12"/>
    </row>
    <row r="37" spans="2:20" ht="64.349999999999994" customHeight="1">
      <c r="B37" s="7"/>
      <c r="C37" s="39">
        <v>5</v>
      </c>
      <c r="D37" s="41"/>
      <c r="E37" s="96"/>
      <c r="F37" s="39"/>
      <c r="G37" s="42"/>
      <c r="H37" s="152"/>
      <c r="I37" s="153"/>
      <c r="J37" s="153"/>
      <c r="K37" s="153"/>
      <c r="L37" s="153"/>
      <c r="M37" s="153"/>
      <c r="N37" s="154"/>
      <c r="O37" s="12"/>
    </row>
    <row r="38" spans="2:20" ht="15" customHeight="1">
      <c r="B38" s="7"/>
      <c r="C38" s="35"/>
      <c r="D38" s="35"/>
      <c r="E38" s="35"/>
      <c r="F38" s="35"/>
      <c r="G38" s="36"/>
      <c r="H38" s="35"/>
      <c r="I38" s="35"/>
      <c r="J38" s="37"/>
      <c r="K38" s="35"/>
      <c r="L38" s="35"/>
      <c r="M38" s="37"/>
      <c r="N38" s="35"/>
      <c r="O38" s="12"/>
    </row>
    <row r="39" spans="2:20" s="50" customFormat="1" ht="48.75" customHeight="1">
      <c r="B39" s="47"/>
      <c r="C39" s="45"/>
      <c r="D39" s="45"/>
      <c r="E39" s="45"/>
      <c r="F39" s="49" t="s">
        <v>5</v>
      </c>
      <c r="G39" s="98">
        <f>SUM(G33:G37)</f>
        <v>16000000</v>
      </c>
      <c r="H39" s="45"/>
      <c r="I39" s="45"/>
      <c r="J39" s="45"/>
      <c r="K39" s="45"/>
      <c r="L39" s="45"/>
      <c r="M39" s="45"/>
      <c r="N39" s="45"/>
      <c r="O39" s="51"/>
    </row>
    <row r="40" spans="2:20" ht="15" customHeight="1" thickBot="1">
      <c r="B40" s="53"/>
      <c r="C40" s="54"/>
      <c r="D40" s="54"/>
      <c r="E40" s="54"/>
      <c r="F40" s="54"/>
      <c r="G40" s="56"/>
      <c r="H40" s="54"/>
      <c r="I40" s="54"/>
      <c r="J40" s="57"/>
      <c r="K40" s="62" t="s">
        <v>32</v>
      </c>
      <c r="L40" s="62"/>
      <c r="M40" s="57"/>
      <c r="N40" s="54"/>
      <c r="O40" s="20"/>
    </row>
    <row r="41" spans="2:20" ht="15" customHeight="1" thickBot="1">
      <c r="B41" s="150"/>
      <c r="C41" s="17"/>
      <c r="D41" s="17"/>
      <c r="E41" s="17"/>
      <c r="F41" s="17"/>
      <c r="G41" s="18"/>
      <c r="H41" s="17"/>
      <c r="I41" s="17"/>
      <c r="J41" s="74"/>
      <c r="K41" s="74"/>
      <c r="L41" s="74"/>
      <c r="M41" s="76" t="s">
        <v>21</v>
      </c>
      <c r="N41" s="17"/>
      <c r="O41" s="17"/>
      <c r="P41" s="135"/>
      <c r="R41" s="114"/>
      <c r="T41" s="114"/>
    </row>
    <row r="42" spans="2:20" ht="15" customHeight="1">
      <c r="B42" s="2"/>
      <c r="C42" s="3"/>
      <c r="D42" s="3"/>
      <c r="E42" s="3"/>
      <c r="F42" s="3"/>
      <c r="G42" s="65"/>
      <c r="H42" s="3"/>
      <c r="I42" s="5"/>
      <c r="J42" s="66"/>
      <c r="K42" s="66"/>
      <c r="L42" s="66"/>
      <c r="M42" s="67" t="s">
        <v>34</v>
      </c>
      <c r="N42" s="3"/>
      <c r="O42" s="6"/>
      <c r="P42" s="13"/>
      <c r="Q42" s="35"/>
      <c r="R42" s="35"/>
      <c r="S42" s="35"/>
      <c r="T42" s="35"/>
    </row>
    <row r="43" spans="2:20" ht="32.25" customHeight="1">
      <c r="B43" s="13"/>
      <c r="C43" s="140"/>
      <c r="D43" s="146">
        <f>$L$4</f>
        <v>10</v>
      </c>
      <c r="E43" s="145" t="s">
        <v>217</v>
      </c>
      <c r="F43" s="139"/>
      <c r="G43" s="136"/>
      <c r="H43" s="137"/>
      <c r="I43" s="141"/>
      <c r="J43" s="142"/>
      <c r="K43" s="144" t="s">
        <v>218</v>
      </c>
      <c r="L43" s="142"/>
      <c r="M43" s="148"/>
      <c r="N43" s="148"/>
      <c r="O43" s="149"/>
      <c r="Q43" s="35"/>
      <c r="R43" s="35"/>
      <c r="S43" s="35"/>
      <c r="T43" s="35"/>
    </row>
    <row r="44" spans="2:20" ht="48.75" customHeight="1">
      <c r="B44" s="13" t="s">
        <v>9</v>
      </c>
      <c r="C44" s="68" t="s">
        <v>12</v>
      </c>
      <c r="D44" s="69" t="s">
        <v>20</v>
      </c>
      <c r="E44" s="99">
        <f>G27</f>
        <v>25200000</v>
      </c>
      <c r="F44" s="70" t="s">
        <v>11</v>
      </c>
      <c r="G44" s="1"/>
      <c r="H44" s="71"/>
      <c r="I44" s="72" t="s">
        <v>12</v>
      </c>
      <c r="J44" s="161" t="s">
        <v>20</v>
      </c>
      <c r="K44" s="161"/>
      <c r="L44" s="101">
        <f>IF($L$4=0,"",ROUNDDOWN(E44/$L$4,0))</f>
        <v>2520000</v>
      </c>
      <c r="M44" s="166" t="s">
        <v>11</v>
      </c>
      <c r="N44" s="167"/>
      <c r="O44" s="12"/>
      <c r="R44" s="114"/>
      <c r="T44" s="114"/>
    </row>
    <row r="45" spans="2:20" ht="48.6" customHeight="1">
      <c r="B45" s="13"/>
      <c r="C45" s="68" t="s">
        <v>13</v>
      </c>
      <c r="D45" s="69" t="s">
        <v>36</v>
      </c>
      <c r="E45" s="99">
        <f>M27</f>
        <v>22200000</v>
      </c>
      <c r="F45" s="70" t="s">
        <v>11</v>
      </c>
      <c r="G45" s="1"/>
      <c r="H45" s="71"/>
      <c r="I45" s="72" t="s">
        <v>13</v>
      </c>
      <c r="J45" s="161" t="s">
        <v>31</v>
      </c>
      <c r="K45" s="161"/>
      <c r="L45" s="101">
        <f>IF($L$4=0,"",ROUNDDOWN(E45/$L$4,0))</f>
        <v>2220000</v>
      </c>
      <c r="M45" s="166" t="s">
        <v>11</v>
      </c>
      <c r="N45" s="167"/>
      <c r="O45" s="12"/>
      <c r="R45" s="114"/>
      <c r="T45" s="114"/>
    </row>
    <row r="46" spans="2:20" ht="48.75" customHeight="1">
      <c r="B46" s="13"/>
      <c r="C46" s="68" t="s">
        <v>14</v>
      </c>
      <c r="D46" s="69" t="s">
        <v>37</v>
      </c>
      <c r="E46" s="100">
        <f>ROUNDDOWN(E45*0.5,-3)</f>
        <v>11100000</v>
      </c>
      <c r="F46" s="70" t="s">
        <v>23</v>
      </c>
      <c r="G46" s="1"/>
      <c r="H46" s="71"/>
      <c r="I46" s="72" t="s">
        <v>14</v>
      </c>
      <c r="J46" s="161" t="s">
        <v>22</v>
      </c>
      <c r="K46" s="161"/>
      <c r="L46" s="102">
        <f>IFERROR(ROUNDDOWN(L45*0.5,-3),"")</f>
        <v>1110000</v>
      </c>
      <c r="M46" s="166" t="s">
        <v>23</v>
      </c>
      <c r="N46" s="167"/>
      <c r="O46" s="12"/>
      <c r="R46" s="114"/>
      <c r="T46" s="114"/>
    </row>
    <row r="47" spans="2:20" ht="15" customHeight="1" thickBot="1">
      <c r="B47" s="16"/>
      <c r="C47" s="17"/>
      <c r="D47" s="17"/>
      <c r="E47" s="17"/>
      <c r="F47" s="17"/>
      <c r="G47" s="18"/>
      <c r="H47" s="17"/>
      <c r="I47" s="17"/>
      <c r="J47" s="74"/>
      <c r="K47" s="74"/>
      <c r="L47" s="74"/>
      <c r="M47" s="76" t="s">
        <v>21</v>
      </c>
      <c r="N47" s="17"/>
      <c r="O47" s="20"/>
      <c r="R47" s="114"/>
      <c r="T47" s="114"/>
    </row>
    <row r="48" spans="2:20" ht="15" customHeight="1">
      <c r="G48" s="21"/>
      <c r="K48" s="63" t="s">
        <v>33</v>
      </c>
      <c r="L48" s="63"/>
      <c r="M48" s="64" t="s">
        <v>15</v>
      </c>
    </row>
  </sheetData>
  <sheetProtection algorithmName="SHA-512" hashValue="Ek9N8a5CZfOnuORltAhNhStiwjOeTGV11R/lQV0226TAj0+Tdf47HHGowcbZmOzUTuAFOfLr2XIjPXrGGsxlUw==" saltValue="xoMx/emMhhol9LRrzuu28A==" spinCount="100000" sheet="1" formatCells="0" formatColumns="0" formatRows="0" insertColumns="0" insertRows="0" insertHyperlinks="0" deleteColumns="0" deleteRows="0" sort="0" autoFilter="0" pivotTables="0"/>
  <mergeCells count="33">
    <mergeCell ref="B1:O1"/>
    <mergeCell ref="E3:H3"/>
    <mergeCell ref="J3:L3"/>
    <mergeCell ref="E4:H4"/>
    <mergeCell ref="J44:K44"/>
    <mergeCell ref="M44:N44"/>
    <mergeCell ref="H36:N36"/>
    <mergeCell ref="H37:N37"/>
    <mergeCell ref="H35:N35"/>
    <mergeCell ref="H18:N18"/>
    <mergeCell ref="H19:N19"/>
    <mergeCell ref="H20:N20"/>
    <mergeCell ref="H25:N25"/>
    <mergeCell ref="J45:K45"/>
    <mergeCell ref="M45:N45"/>
    <mergeCell ref="J46:K46"/>
    <mergeCell ref="M46:N46"/>
    <mergeCell ref="H31:N31"/>
    <mergeCell ref="H33:N33"/>
    <mergeCell ref="H34:N34"/>
    <mergeCell ref="H17:N17"/>
    <mergeCell ref="H8:N8"/>
    <mergeCell ref="H10:N10"/>
    <mergeCell ref="H11:N11"/>
    <mergeCell ref="H12:N12"/>
    <mergeCell ref="H13:N13"/>
    <mergeCell ref="H14:N14"/>
    <mergeCell ref="H15:N15"/>
    <mergeCell ref="H16:N16"/>
    <mergeCell ref="H21:N21"/>
    <mergeCell ref="H22:N22"/>
    <mergeCell ref="H23:N23"/>
    <mergeCell ref="H24:N24"/>
  </mergeCells>
  <phoneticPr fontId="27"/>
  <dataValidations count="1">
    <dataValidation type="list" allowBlank="1" showInputMessage="1" showErrorMessage="1" sqref="N4" xr:uid="{AA418410-D948-47C3-8CAF-A231B994266E}">
      <formula1>"２分の１,３分の２,３分の１"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29" orientation="portrait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C77911A-90B6-724F-8285-99C2DF4406F9}">
          <x14:formula1>
            <xm:f>非表示_プルダウン選択肢!$F$2:$F$6</xm:f>
          </x14:formula1>
          <xm:sqref>E33:E37</xm:sqref>
        </x14:dataValidation>
        <x14:dataValidation type="list" allowBlank="1" showInputMessage="1" showErrorMessage="1" xr:uid="{662513E2-B461-7F4B-8CBC-68A87F96B9A4}">
          <x14:formula1>
            <xm:f>非表示_プルダウン選択肢!$B$3:$B$8</xm:f>
          </x14:formula1>
          <xm:sqref>E18:E19 E10:E15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1AA9-078A-4B8D-A11D-8D2C3CB882BE}">
  <dimension ref="B1:M46"/>
  <sheetViews>
    <sheetView showGridLines="0" zoomScaleNormal="100" workbookViewId="0"/>
  </sheetViews>
  <sheetFormatPr defaultColWidth="8.59765625" defaultRowHeight="13.2" outlineLevelCol="1"/>
  <cols>
    <col min="1" max="1" width="2.59765625" style="79" customWidth="1"/>
    <col min="2" max="2" width="4.09765625" style="79" bestFit="1" customWidth="1"/>
    <col min="3" max="3" width="14.09765625" style="79" customWidth="1"/>
    <col min="4" max="4" width="27.09765625" style="80" bestFit="1" customWidth="1"/>
    <col min="5" max="5" width="73.59765625" style="79" customWidth="1"/>
    <col min="6" max="6" width="11.09765625" style="81" bestFit="1" customWidth="1"/>
    <col min="7" max="7" width="8.59765625" style="79"/>
    <col min="8" max="8" width="2.5" style="79" customWidth="1"/>
    <col min="9" max="9" width="15.69921875" style="79" hidden="1" customWidth="1" outlineLevel="1"/>
    <col min="10" max="10" width="12.69921875" style="79" hidden="1" customWidth="1" outlineLevel="1"/>
    <col min="11" max="11" width="15.69921875" style="79" hidden="1" customWidth="1" outlineLevel="1"/>
    <col min="12" max="12" width="12.69921875" style="79" hidden="1" customWidth="1" outlineLevel="1"/>
    <col min="13" max="13" width="8.59765625" style="79" collapsed="1"/>
    <col min="14" max="16384" width="8.59765625" style="79"/>
  </cols>
  <sheetData>
    <row r="1" spans="2:12" ht="14.4">
      <c r="B1" s="165" t="s">
        <v>65</v>
      </c>
      <c r="C1" s="165"/>
      <c r="D1" s="165"/>
      <c r="E1" s="165"/>
      <c r="F1" s="165"/>
      <c r="H1" s="78"/>
    </row>
    <row r="2" spans="2:12" ht="14.4">
      <c r="B2" s="79" t="s">
        <v>113</v>
      </c>
      <c r="I2" s="118" t="s">
        <v>177</v>
      </c>
      <c r="J2" s="114"/>
      <c r="K2" s="1"/>
      <c r="L2" s="114"/>
    </row>
    <row r="3" spans="2:12" ht="14.4">
      <c r="B3" s="82" t="s">
        <v>45</v>
      </c>
      <c r="C3" s="82" t="s">
        <v>2</v>
      </c>
      <c r="D3" s="83" t="s">
        <v>46</v>
      </c>
      <c r="E3" s="82" t="s">
        <v>47</v>
      </c>
      <c r="F3" s="84" t="s">
        <v>19</v>
      </c>
      <c r="G3" s="84" t="s">
        <v>184</v>
      </c>
      <c r="I3" s="1" t="s">
        <v>173</v>
      </c>
      <c r="J3" s="114"/>
      <c r="K3" s="1"/>
      <c r="L3" s="114"/>
    </row>
    <row r="4" spans="2:12" ht="14.4">
      <c r="B4" s="85">
        <v>1</v>
      </c>
      <c r="C4" s="88" t="s">
        <v>58</v>
      </c>
      <c r="D4" s="86" t="s">
        <v>59</v>
      </c>
      <c r="E4" s="88" t="s">
        <v>60</v>
      </c>
      <c r="F4" s="87">
        <v>3000000</v>
      </c>
      <c r="G4" s="132"/>
      <c r="I4" s="1" t="s">
        <v>167</v>
      </c>
      <c r="J4" s="126">
        <f>$F$7</f>
        <v>9000000</v>
      </c>
      <c r="K4" s="1" t="s">
        <v>168</v>
      </c>
      <c r="L4" s="126">
        <f>$F$19</f>
        <v>7150000</v>
      </c>
    </row>
    <row r="5" spans="2:12" ht="14.4">
      <c r="B5" s="85">
        <v>2</v>
      </c>
      <c r="C5" s="88" t="s">
        <v>58</v>
      </c>
      <c r="D5" s="86" t="s">
        <v>59</v>
      </c>
      <c r="E5" s="88" t="s">
        <v>127</v>
      </c>
      <c r="F5" s="87">
        <v>1000000</v>
      </c>
      <c r="G5" s="132"/>
      <c r="I5" s="1" t="s">
        <v>169</v>
      </c>
      <c r="J5" s="126">
        <f>$F$25</f>
        <v>3500000</v>
      </c>
      <c r="K5" s="1" t="s">
        <v>170</v>
      </c>
      <c r="L5" s="126">
        <f>$F$31</f>
        <v>1200000</v>
      </c>
    </row>
    <row r="6" spans="2:12" ht="14.4">
      <c r="B6" s="85">
        <v>3</v>
      </c>
      <c r="C6" s="88" t="s">
        <v>58</v>
      </c>
      <c r="D6" s="86" t="s">
        <v>59</v>
      </c>
      <c r="E6" s="88" t="s">
        <v>132</v>
      </c>
      <c r="F6" s="87">
        <v>5000000</v>
      </c>
      <c r="G6" s="132"/>
      <c r="I6" s="117" t="s">
        <v>182</v>
      </c>
      <c r="J6" s="126">
        <f>$F$38</f>
        <v>1200000</v>
      </c>
      <c r="K6" s="1" t="s">
        <v>172</v>
      </c>
      <c r="L6" s="126">
        <f>$F$44</f>
        <v>150000</v>
      </c>
    </row>
    <row r="7" spans="2:12" ht="14.1" customHeight="1">
      <c r="E7" s="91" t="s">
        <v>63</v>
      </c>
      <c r="F7" s="94">
        <f>SUM(F4:F6)</f>
        <v>9000000</v>
      </c>
      <c r="I7" s="1" t="s">
        <v>179</v>
      </c>
      <c r="J7" s="114"/>
      <c r="K7" s="1"/>
      <c r="L7" s="114"/>
    </row>
    <row r="8" spans="2:12" ht="14.1" customHeight="1">
      <c r="F8" s="93"/>
      <c r="I8" s="1"/>
      <c r="J8" s="1" t="s">
        <v>181</v>
      </c>
      <c r="K8" s="117"/>
    </row>
    <row r="9" spans="2:12" ht="14.1" customHeight="1">
      <c r="B9" s="79" t="s">
        <v>114</v>
      </c>
      <c r="I9" s="117" t="s">
        <v>174</v>
      </c>
      <c r="J9" s="126">
        <f>SUM(J4,L4,J5,L5)</f>
        <v>20850000</v>
      </c>
      <c r="K9" s="122"/>
    </row>
    <row r="10" spans="2:12" ht="14.1" customHeight="1">
      <c r="B10" s="82" t="s">
        <v>45</v>
      </c>
      <c r="C10" s="82" t="s">
        <v>2</v>
      </c>
      <c r="D10" s="83" t="s">
        <v>46</v>
      </c>
      <c r="E10" s="82" t="s">
        <v>47</v>
      </c>
      <c r="F10" s="84" t="s">
        <v>19</v>
      </c>
      <c r="G10" s="84" t="s">
        <v>184</v>
      </c>
      <c r="I10" s="117" t="s">
        <v>175</v>
      </c>
      <c r="J10" s="126">
        <f>J6</f>
        <v>1200000</v>
      </c>
      <c r="K10" s="122"/>
    </row>
    <row r="11" spans="2:12" ht="14.1" customHeight="1">
      <c r="B11" s="85">
        <v>1</v>
      </c>
      <c r="C11" s="85" t="s">
        <v>128</v>
      </c>
      <c r="D11" s="86" t="s">
        <v>135</v>
      </c>
      <c r="E11" s="85" t="s">
        <v>129</v>
      </c>
      <c r="F11" s="87">
        <v>1000000</v>
      </c>
      <c r="G11" s="132"/>
      <c r="I11" s="1" t="s">
        <v>176</v>
      </c>
      <c r="J11" s="126">
        <f>L6</f>
        <v>150000</v>
      </c>
      <c r="K11" s="122"/>
    </row>
    <row r="12" spans="2:12" ht="14.1" customHeight="1">
      <c r="B12" s="85">
        <v>2</v>
      </c>
      <c r="C12" s="85" t="s">
        <v>128</v>
      </c>
      <c r="D12" s="86" t="s">
        <v>136</v>
      </c>
      <c r="E12" s="85" t="s">
        <v>131</v>
      </c>
      <c r="F12" s="87">
        <v>1200000</v>
      </c>
      <c r="G12" s="132"/>
    </row>
    <row r="13" spans="2:12" ht="14.1" customHeight="1">
      <c r="B13" s="85">
        <v>3</v>
      </c>
      <c r="C13" s="85" t="s">
        <v>128</v>
      </c>
      <c r="D13" s="86" t="s">
        <v>136</v>
      </c>
      <c r="E13" s="85" t="s">
        <v>130</v>
      </c>
      <c r="F13" s="87">
        <v>1000000</v>
      </c>
      <c r="G13" s="132"/>
    </row>
    <row r="14" spans="2:12" ht="14.1" customHeight="1">
      <c r="B14" s="85">
        <v>4</v>
      </c>
      <c r="C14" s="85" t="s">
        <v>128</v>
      </c>
      <c r="D14" s="86" t="s">
        <v>137</v>
      </c>
      <c r="E14" s="85" t="s">
        <v>134</v>
      </c>
      <c r="F14" s="89">
        <v>600000</v>
      </c>
      <c r="G14" s="132"/>
    </row>
    <row r="15" spans="2:12" ht="14.1" customHeight="1">
      <c r="B15" s="85">
        <v>5</v>
      </c>
      <c r="C15" s="85" t="s">
        <v>128</v>
      </c>
      <c r="D15" s="86" t="s">
        <v>137</v>
      </c>
      <c r="E15" s="85" t="s">
        <v>133</v>
      </c>
      <c r="F15" s="89">
        <v>600000</v>
      </c>
      <c r="G15" s="132"/>
    </row>
    <row r="16" spans="2:12" ht="14.1" customHeight="1">
      <c r="B16" s="85">
        <v>6</v>
      </c>
      <c r="C16" s="85" t="s">
        <v>128</v>
      </c>
      <c r="D16" s="86" t="s">
        <v>145</v>
      </c>
      <c r="E16" s="85" t="s">
        <v>146</v>
      </c>
      <c r="F16" s="89">
        <v>250000</v>
      </c>
      <c r="G16" s="132"/>
    </row>
    <row r="17" spans="2:7" ht="14.1" customHeight="1">
      <c r="B17" s="85">
        <v>7</v>
      </c>
      <c r="C17" s="85" t="s">
        <v>128</v>
      </c>
      <c r="D17" s="86" t="s">
        <v>140</v>
      </c>
      <c r="E17" s="85" t="s">
        <v>138</v>
      </c>
      <c r="F17" s="87">
        <v>500000</v>
      </c>
      <c r="G17" s="132"/>
    </row>
    <row r="18" spans="2:7" ht="14.1" customHeight="1">
      <c r="B18" s="85">
        <v>8</v>
      </c>
      <c r="C18" s="85" t="s">
        <v>128</v>
      </c>
      <c r="D18" s="86" t="s">
        <v>140</v>
      </c>
      <c r="E18" s="85" t="s">
        <v>139</v>
      </c>
      <c r="F18" s="87">
        <v>2000000</v>
      </c>
      <c r="G18" s="132"/>
    </row>
    <row r="19" spans="2:7" ht="14.1" customHeight="1">
      <c r="E19" s="91" t="s">
        <v>63</v>
      </c>
      <c r="F19" s="107">
        <f>SUM(F11:F18)</f>
        <v>7150000</v>
      </c>
    </row>
    <row r="20" spans="2:7" ht="14.1" customHeight="1">
      <c r="F20" s="93"/>
    </row>
    <row r="21" spans="2:7">
      <c r="B21" s="79" t="s">
        <v>115</v>
      </c>
      <c r="F21" s="79"/>
    </row>
    <row r="22" spans="2:7">
      <c r="B22" s="82" t="s">
        <v>45</v>
      </c>
      <c r="C22" s="82"/>
      <c r="D22" s="83" t="s">
        <v>46</v>
      </c>
      <c r="E22" s="82" t="s">
        <v>47</v>
      </c>
      <c r="F22" s="84" t="s">
        <v>19</v>
      </c>
      <c r="G22" s="84" t="s">
        <v>184</v>
      </c>
    </row>
    <row r="23" spans="2:7">
      <c r="B23" s="85">
        <v>1</v>
      </c>
      <c r="C23" s="85" t="s">
        <v>38</v>
      </c>
      <c r="D23" s="86" t="s">
        <v>77</v>
      </c>
      <c r="E23" s="85" t="s">
        <v>126</v>
      </c>
      <c r="F23" s="87">
        <v>3000000</v>
      </c>
      <c r="G23" s="132" t="s">
        <v>214</v>
      </c>
    </row>
    <row r="24" spans="2:7">
      <c r="B24" s="85">
        <v>2</v>
      </c>
      <c r="C24" s="85" t="s">
        <v>38</v>
      </c>
      <c r="D24" s="86" t="s">
        <v>81</v>
      </c>
      <c r="E24" s="85" t="s">
        <v>163</v>
      </c>
      <c r="F24" s="87">
        <v>500000</v>
      </c>
      <c r="G24" s="132"/>
    </row>
    <row r="25" spans="2:7">
      <c r="E25" s="91" t="s">
        <v>63</v>
      </c>
      <c r="F25" s="94">
        <f>SUM(F23:F24)</f>
        <v>3500000</v>
      </c>
    </row>
    <row r="27" spans="2:7">
      <c r="B27" s="79" t="s">
        <v>116</v>
      </c>
    </row>
    <row r="28" spans="2:7">
      <c r="B28" s="82" t="s">
        <v>45</v>
      </c>
      <c r="C28" s="82"/>
      <c r="D28" s="83" t="s">
        <v>46</v>
      </c>
      <c r="E28" s="82" t="s">
        <v>47</v>
      </c>
      <c r="F28" s="84" t="s">
        <v>19</v>
      </c>
      <c r="G28" s="84" t="s">
        <v>184</v>
      </c>
    </row>
    <row r="29" spans="2:7">
      <c r="B29" s="85">
        <v>1</v>
      </c>
      <c r="C29" s="85" t="s">
        <v>50</v>
      </c>
      <c r="D29" s="79" t="s">
        <v>141</v>
      </c>
      <c r="E29" s="85" t="s">
        <v>142</v>
      </c>
      <c r="F29" s="87">
        <v>200000</v>
      </c>
      <c r="G29" s="132"/>
    </row>
    <row r="30" spans="2:7">
      <c r="B30" s="85">
        <v>2</v>
      </c>
      <c r="C30" s="85" t="s">
        <v>86</v>
      </c>
      <c r="D30" s="109" t="s">
        <v>85</v>
      </c>
      <c r="E30" s="85" t="s">
        <v>164</v>
      </c>
      <c r="F30" s="87">
        <v>1000000</v>
      </c>
      <c r="G30" s="132"/>
    </row>
    <row r="31" spans="2:7">
      <c r="E31" s="91" t="s">
        <v>63</v>
      </c>
      <c r="F31" s="94">
        <f>SUM(F29:F30)</f>
        <v>1200000</v>
      </c>
    </row>
    <row r="34" spans="2:7">
      <c r="B34" s="79" t="s">
        <v>117</v>
      </c>
    </row>
    <row r="35" spans="2:7">
      <c r="B35" s="82" t="s">
        <v>45</v>
      </c>
      <c r="C35" s="82"/>
      <c r="D35" s="83" t="s">
        <v>46</v>
      </c>
      <c r="E35" s="82" t="s">
        <v>47</v>
      </c>
      <c r="F35" s="84" t="s">
        <v>19</v>
      </c>
      <c r="G35" s="84" t="s">
        <v>184</v>
      </c>
    </row>
    <row r="36" spans="2:7">
      <c r="B36" s="105">
        <v>1</v>
      </c>
      <c r="C36" s="105" t="s">
        <v>84</v>
      </c>
      <c r="D36" s="110" t="s">
        <v>144</v>
      </c>
      <c r="E36" s="105" t="s">
        <v>147</v>
      </c>
      <c r="F36" s="87">
        <v>1000000</v>
      </c>
      <c r="G36" s="132"/>
    </row>
    <row r="37" spans="2:7">
      <c r="B37" s="85">
        <v>2</v>
      </c>
      <c r="C37" s="85" t="s">
        <v>143</v>
      </c>
      <c r="D37" s="86" t="s">
        <v>155</v>
      </c>
      <c r="E37" s="85" t="s">
        <v>148</v>
      </c>
      <c r="F37" s="87">
        <v>200000</v>
      </c>
      <c r="G37" s="132"/>
    </row>
    <row r="38" spans="2:7">
      <c r="E38" s="91" t="s">
        <v>63</v>
      </c>
      <c r="F38" s="94">
        <f>SUM(F36:F37)</f>
        <v>1200000</v>
      </c>
    </row>
    <row r="41" spans="2:7">
      <c r="B41" s="79" t="s">
        <v>118</v>
      </c>
    </row>
    <row r="42" spans="2:7">
      <c r="B42" s="82" t="s">
        <v>45</v>
      </c>
      <c r="C42" s="82"/>
      <c r="D42" s="83" t="s">
        <v>46</v>
      </c>
      <c r="E42" s="82" t="s">
        <v>47</v>
      </c>
      <c r="F42" s="84" t="s">
        <v>19</v>
      </c>
      <c r="G42" s="84" t="s">
        <v>184</v>
      </c>
    </row>
    <row r="43" spans="2:7" ht="15" customHeight="1">
      <c r="B43" s="85">
        <v>1</v>
      </c>
      <c r="C43" s="85" t="s">
        <v>80</v>
      </c>
      <c r="D43" s="86" t="s">
        <v>92</v>
      </c>
      <c r="E43" s="85" t="s">
        <v>101</v>
      </c>
      <c r="F43" s="87">
        <v>150000</v>
      </c>
      <c r="G43" s="132"/>
    </row>
    <row r="44" spans="2:7">
      <c r="E44" s="91" t="s">
        <v>63</v>
      </c>
      <c r="F44" s="94">
        <f>SUM(F43:F43)</f>
        <v>150000</v>
      </c>
    </row>
    <row r="46" spans="2:7">
      <c r="E46" s="82" t="s">
        <v>183</v>
      </c>
      <c r="F46" s="87">
        <f>SUM(F7,F19,F25,F31,F38,F44)</f>
        <v>22200000</v>
      </c>
    </row>
  </sheetData>
  <sheetProtection algorithmName="SHA-512" hashValue="3HifMhxIUlvTcJhubJnNm19E7UwP2nsj9PQitpq/bI04ptG+C5SP4wZmvo2xNtSnyySrE4xGMLgX757Blq1lgw==" saltValue="oJf+QRfDWBLRkyUq9p7uLQ==" spinCount="100000" sheet="1" formatCells="0" formatColumns="0" formatRows="0" insertColumns="0" insertRows="0" insertHyperlinks="0" deleteColumns="0" deleteRows="0" sort="0" autoFilter="0" pivotTables="0"/>
  <mergeCells count="1">
    <mergeCell ref="B1:F1"/>
  </mergeCells>
  <phoneticPr fontId="27"/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5B6D8B-9A5C-4166-A25D-5427BCACA89E}">
          <x14:formula1>
            <xm:f>非表示_プルダウン選択肢!$J$2</xm:f>
          </x14:formula1>
          <xm:sqref>G4:G6 G11:G18 G23:G24 G29:G30 G36:G37 G43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7B17B-ED6A-4097-AC49-F3C2C3914E9B}">
  <dimension ref="B2:Q10"/>
  <sheetViews>
    <sheetView workbookViewId="0"/>
  </sheetViews>
  <sheetFormatPr defaultColWidth="8.8984375" defaultRowHeight="18"/>
  <sheetData>
    <row r="2" spans="2:17">
      <c r="B2" t="s">
        <v>64</v>
      </c>
      <c r="F2" t="s">
        <v>119</v>
      </c>
      <c r="J2" s="131" t="s">
        <v>215</v>
      </c>
      <c r="L2" t="s">
        <v>186</v>
      </c>
      <c r="M2" t="s">
        <v>188</v>
      </c>
      <c r="N2" t="s">
        <v>196</v>
      </c>
      <c r="O2" t="s">
        <v>200</v>
      </c>
      <c r="P2" t="s">
        <v>206</v>
      </c>
      <c r="Q2" t="s">
        <v>212</v>
      </c>
    </row>
    <row r="3" spans="2:17">
      <c r="B3" t="s">
        <v>66</v>
      </c>
      <c r="F3" t="s">
        <v>120</v>
      </c>
      <c r="L3" t="s">
        <v>187</v>
      </c>
      <c r="M3" t="s">
        <v>189</v>
      </c>
      <c r="N3" t="s">
        <v>197</v>
      </c>
      <c r="O3" t="s">
        <v>201</v>
      </c>
      <c r="P3" t="s">
        <v>207</v>
      </c>
      <c r="Q3" t="s">
        <v>213</v>
      </c>
    </row>
    <row r="4" spans="2:17">
      <c r="B4" t="s">
        <v>67</v>
      </c>
      <c r="F4" t="s">
        <v>121</v>
      </c>
      <c r="M4" t="s">
        <v>190</v>
      </c>
      <c r="N4" t="s">
        <v>198</v>
      </c>
      <c r="O4" t="s">
        <v>202</v>
      </c>
      <c r="P4" t="s">
        <v>208</v>
      </c>
      <c r="Q4" t="s">
        <v>123</v>
      </c>
    </row>
    <row r="5" spans="2:17">
      <c r="B5" t="s">
        <v>68</v>
      </c>
      <c r="F5" t="s">
        <v>122</v>
      </c>
      <c r="M5" t="s">
        <v>191</v>
      </c>
      <c r="N5" t="s">
        <v>199</v>
      </c>
      <c r="O5" t="s">
        <v>203</v>
      </c>
      <c r="P5" t="s">
        <v>209</v>
      </c>
    </row>
    <row r="6" spans="2:17">
      <c r="B6" t="s">
        <v>69</v>
      </c>
      <c r="F6" t="s">
        <v>123</v>
      </c>
      <c r="M6" t="s">
        <v>192</v>
      </c>
      <c r="N6" t="s">
        <v>123</v>
      </c>
      <c r="O6" t="s">
        <v>204</v>
      </c>
      <c r="P6" t="s">
        <v>189</v>
      </c>
    </row>
    <row r="7" spans="2:17">
      <c r="B7" t="s">
        <v>165</v>
      </c>
      <c r="M7" t="s">
        <v>193</v>
      </c>
      <c r="O7" t="s">
        <v>205</v>
      </c>
      <c r="P7" t="s">
        <v>210</v>
      </c>
    </row>
    <row r="8" spans="2:17">
      <c r="B8" t="s">
        <v>70</v>
      </c>
      <c r="M8" t="s">
        <v>194</v>
      </c>
      <c r="O8" t="s">
        <v>123</v>
      </c>
      <c r="P8" t="s">
        <v>211</v>
      </c>
    </row>
    <row r="9" spans="2:17">
      <c r="M9" t="s">
        <v>195</v>
      </c>
      <c r="P9" t="s">
        <v>123</v>
      </c>
    </row>
    <row r="10" spans="2:17">
      <c r="M10" t="s">
        <v>123</v>
      </c>
    </row>
  </sheetData>
  <sheetProtection algorithmName="SHA-512" hashValue="kgRRNay+L0JJRfvfW++R/qG9TPke+ho87S00sr/v/w/k3jUVWRswHg4Jh5mG3PDvwnL9cEZ6ha+AdQWxXC6XfQ==" saltValue="XGXBu5uPyi01crMVrCPzsg==" spinCount="100000" sheet="1" formatCells="0" formatColumns="0" formatRows="0" insertColumns="0" insertRows="0" insertHyperlinks="0" deleteColumns="0" deleteRows="0" sort="0" autoFilter="0" pivotTables="0"/>
  <phoneticPr fontId="2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収支計画書</vt:lpstr>
      <vt:lpstr>（別添）収支計画明細</vt:lpstr>
      <vt:lpstr>収支計画書 　記入例(音楽)</vt:lpstr>
      <vt:lpstr>（別添）収支計画明細記入例（音楽）</vt:lpstr>
      <vt:lpstr>収支計画書 　記入例(演劇)</vt:lpstr>
      <vt:lpstr>（別添）収支計画明細記入例（演劇） </vt:lpstr>
      <vt:lpstr>非表示_プルダウン選択肢</vt:lpstr>
      <vt:lpstr>'（別添）収支計画明細'!Print_Area</vt:lpstr>
      <vt:lpstr>'（別添）収支計画明細記入例（演劇） '!Print_Area</vt:lpstr>
      <vt:lpstr>'（別添）収支計画明細記入例（音楽）'!Print_Area</vt:lpstr>
      <vt:lpstr>収支計画書!Print_Area</vt:lpstr>
      <vt:lpstr>'収支計画書 　記入例(演劇)'!Print_Area</vt:lpstr>
      <vt:lpstr>'収支計画書 　記入例(音楽)'!Print_Area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2020-05-26T04:57:51Z</cp:lastPrinted>
  <dcterms:created xsi:type="dcterms:W3CDTF">2020-05-18T13:02:51Z</dcterms:created>
  <dcterms:modified xsi:type="dcterms:W3CDTF">2021-04-15T06:18:47Z</dcterms:modified>
</cp:coreProperties>
</file>